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8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财政拨款收支总表'!$A$1:$G$21</definedName>
    <definedName name="_xlnm.Print_Area" localSheetId="2">'2 一般公共预算支出-上年数'!$A$1:$F$29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政府性基金预算支出表'!$A$1:$E$11</definedName>
    <definedName name="_xlnm.Print_Area" localSheetId="6">'6 部门收支总表'!$A$1:$D$17</definedName>
    <definedName name="_xlnm.Print_Area" localSheetId="7">'7 部门收入总表'!$A$1:$L$36</definedName>
    <definedName name="_xlnm.Print_Area" localSheetId="8">'8 部门支出总表'!$A$1:$H$38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<sst xmlns="http://schemas.openxmlformats.org/spreadsheetml/2006/main" count="1404" uniqueCount="504">
  <si>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</si>
  <si>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</si>
  <si>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</si>
  <si>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</si>
  <si>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</si>
  <si>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</si>
  <si>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</si>
  <si>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</si>
  <si>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</si>
  <si>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</si>
  <si>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</si>
  <si>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</si>
  <si>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</si>
  <si>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</si>
  <si>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</si>
  <si>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</si>
  <si>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</si>
  <si>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</si>
  <si>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</si>
  <si>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</si>
  <si>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</si>
  <si>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</si>
  <si>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</si>
  <si>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</si>
  <si>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</si>
  <si>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</si>
  <si>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</si>
  <si>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</si>
  <si>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</si>
  <si>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</si>
  <si>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</si>
  <si>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</si>
  <si>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</si>
  <si>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</si>
  <si>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</si>
  <si>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</si>
  <si>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</si>
  <si>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</si>
  <si>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</si>
  <si>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</si>
  <si>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</si>
  <si>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</si>
  <si>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</si>
  <si>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</si>
  <si>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</si>
  <si>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</si>
  <si>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</si>
  <si>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</si>
  <si>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</si>
  <si>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</si>
  <si>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</si>
  <si>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</si>
  <si>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</si>
  <si>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</si>
  <si>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</si>
  <si>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</si>
  <si>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</si>
  <si>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</si>
  <si>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</si>
  <si>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</si>
  <si>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</si>
  <si>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</si>
  <si>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</si>
  <si>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</si>
  <si>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</si>
  <si>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</si>
  <si>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</si>
  <si>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</si>
  <si>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</si>
  <si>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</si>
  <si>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</si>
  <si>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</si>
  <si>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</si>
  <si>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</si>
  <si>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</si>
  <si>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</si>
  <si>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</si>
  <si>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</si>
  <si>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</si>
  <si>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</si>
  <si>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</si>
  <si>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</si>
  <si>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</si>
  <si>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</si>
  <si>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</si>
  <si>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</si>
  <si>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</si>
  <si>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</si>
  <si>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</si>
  <si>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</si>
  <si>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</si>
  <si>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</si>
  <si>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</si>
  <si>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</si>
  <si>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</si>
  <si>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</si>
  <si>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</si>
  <si>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</si>
  <si>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</si>
  <si>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</si>
  <si>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</si>
  <si>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</si>
  <si>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</si>
  <si>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</si>
  <si>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</si>
  <si>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</si>
  <si>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</si>
  <si>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</si>
  <si>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</si>
  <si>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</si>
  <si>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</si>
  <si>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</si>
  <si>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</si>
  <si>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</si>
  <si>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</si>
  <si>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</si>
  <si>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</si>
  <si>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</si>
  <si>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</si>
  <si>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</si>
  <si>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</si>
  <si>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</si>
  <si>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</si>
  <si>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</si>
  <si>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</si>
  <si>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</si>
  <si>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</si>
  <si>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</si>
  <si>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</si>
  <si>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</si>
  <si>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</si>
  <si>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</si>
  <si>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</si>
  <si>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</si>
  <si>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</si>
  <si>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</si>
  <si>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</si>
  <si>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</si>
  <si>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</si>
  <si>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</si>
  <si>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</si>
  <si>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</si>
  <si>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</si>
  <si>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</si>
  <si>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</si>
  <si>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</si>
  <si>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</si>
  <si>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</si>
  <si>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</si>
  <si>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</si>
  <si>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</si>
  <si>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</si>
  <si>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</si>
  <si>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</si>
  <si>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</si>
  <si>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</si>
  <si>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</si>
  <si>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</si>
  <si>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</si>
  <si>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</si>
  <si>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</si>
  <si>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</si>
  <si>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</si>
  <si>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</si>
  <si>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</si>
  <si>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</si>
  <si>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</si>
  <si>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</si>
  <si>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</si>
  <si>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</si>
  <si>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</si>
  <si>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</si>
  <si>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</si>
  <si>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</si>
  <si>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</si>
  <si>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</si>
  <si>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</si>
  <si>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</si>
  <si>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</si>
  <si>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</si>
  <si>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</si>
  <si>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</si>
  <si>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</si>
  <si>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</si>
  <si>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</si>
  <si>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</si>
  <si>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</si>
  <si>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</si>
  <si>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</si>
  <si>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</si>
  <si>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</si>
  <si>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</si>
  <si>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</si>
  <si>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</si>
  <si>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</si>
  <si>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</si>
  <si>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</si>
  <si>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</si>
  <si>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</si>
  <si>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</si>
  <si>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</si>
  <si>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</si>
  <si>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</si>
  <si>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</si>
  <si>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</si>
  <si>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</si>
  <si>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</si>
  <si>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</si>
  <si>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</si>
  <si>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</si>
  <si>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</si>
  <si>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</si>
  <si>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</si>
  <si>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</si>
  <si>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</si>
  <si>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</si>
  <si>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</si>
  <si>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</si>
  <si>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</si>
  <si>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</si>
  <si>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</si>
  <si>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</si>
  <si>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</si>
  <si>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</si>
  <si>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</si>
  <si>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</si>
  <si>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</si>
  <si>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</si>
  <si>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</si>
  <si>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</si>
  <si>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</si>
  <si>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</si>
  <si>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</si>
  <si>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</si>
  <si>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</si>
  <si>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</si>
  <si>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</si>
  <si>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</si>
  <si>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</si>
  <si>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</si>
  <si>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</si>
  <si>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</si>
  <si>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</si>
  <si>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</si>
  <si>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</si>
  <si>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</si>
  <si>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</si>
  <si>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</si>
  <si>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</si>
  <si>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</si>
  <si>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</si>
  <si>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</si>
  <si>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</si>
  <si>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</si>
  <si>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</si>
  <si>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</si>
  <si>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</si>
  <si>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</si>
  <si>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</si>
  <si>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</si>
  <si>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</si>
  <si>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</si>
  <si>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</si>
  <si>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</si>
  <si>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</si>
  <si>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</si>
  <si>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</si>
  <si>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</si>
  <si>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</si>
  <si>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</si>
  <si>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</si>
  <si>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</si>
  <si>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</si>
  <si>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</si>
  <si>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</si>
  <si>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</si>
  <si>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</si>
  <si>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</si>
  <si>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</si>
  <si>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</si>
  <si>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</si>
  <si>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</si>
  <si>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</si>
  <si>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</si>
  <si>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</si>
  <si>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</si>
  <si>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</si>
  <si>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</si>
  <si>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</si>
  <si>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</si>
  <si>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</si>
  <si>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</si>
  <si>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</si>
  <si>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</si>
  <si>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</si>
  <si>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</si>
  <si>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</si>
  <si>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</si>
  <si>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</si>
  <si>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</si>
  <si>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</si>
  <si>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</si>
  <si>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</si>
  <si>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</si>
  <si>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</si>
  <si>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</si>
  <si>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</si>
  <si>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</si>
  <si>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</si>
  <si>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</si>
  <si>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</si>
  <si>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</si>
  <si>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</si>
  <si>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编制单位：忠县城市管理局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</si>
  <si>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</si>
  <si>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</si>
  <si>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</si>
  <si>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</si>
  <si>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</si>
  <si>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</si>
  <si>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</si>
  <si>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</si>
  <si>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</si>
  <si>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</si>
  <si>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</si>
  <si>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</si>
  <si>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</si>
  <si>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</si>
  <si>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</si>
  <si>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</si>
  <si>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</si>
  <si>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</si>
  <si>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</si>
  <si>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</si>
  <si>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</si>
  <si>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</si>
  <si>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</si>
  <si>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</si>
  <si>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</si>
  <si>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</si>
  <si>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</si>
  <si>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</si>
  <si>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</si>
  <si>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</si>
  <si>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</si>
  <si>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</si>
  <si>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</si>
  <si>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总计</t>
  </si>
  <si>
    <t>205</t>
  </si>
  <si>
    <t xml:space="preserve">   教育支出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</si>
  <si>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20508</t>
    </r>
  </si>
  <si>
    <t xml:space="preserve">     进修及培训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</si>
  <si>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2050803</t>
    </r>
  </si>
  <si>
    <t xml:space="preserve">        培训支出</t>
  </si>
  <si>
    <t>208</t>
  </si>
  <si>
    <t xml:space="preserve">   社会保障和就业支出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</si>
  <si>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20805</t>
    </r>
  </si>
  <si>
    <t xml:space="preserve">     行政事业单位离退休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</si>
  <si>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2080505</t>
    </r>
  </si>
  <si>
    <t xml:space="preserve">        机关事业单位基本养老保险缴费支出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</si>
  <si>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2080506</t>
    </r>
  </si>
  <si>
    <t xml:space="preserve">        机关事业单位职业年金缴费支出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</si>
  <si>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2080599</t>
    </r>
  </si>
  <si>
    <t xml:space="preserve">        其他行政事业单位离退休支出</t>
  </si>
  <si>
    <t xml:space="preserve">   卫生健康支出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</si>
  <si>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21022</t>
    </r>
  </si>
  <si>
    <t xml:space="preserve">     行政事业单位医疗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</si>
  <si>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2101101</t>
    </r>
  </si>
  <si>
    <t xml:space="preserve">        行政单位医疗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</si>
  <si>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2101102</t>
    </r>
  </si>
  <si>
    <t xml:space="preserve">        事业单位医疗</t>
  </si>
  <si>
    <t xml:space="preserve">   城乡社区支出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</si>
  <si>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21201</t>
    </r>
  </si>
  <si>
    <t xml:space="preserve">     城乡社区管理事务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</si>
  <si>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2120101</t>
    </r>
  </si>
  <si>
    <t xml:space="preserve">        行政运行</t>
  </si>
  <si>
    <t xml:space="preserve">  21203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</si>
  <si>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城乡社区公共设施</t>
    </r>
  </si>
  <si>
    <t xml:space="preserve">    2120399</t>
  </si>
  <si>
    <t xml:space="preserve">        其他城乡社区公共设施支出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</si>
  <si>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21205</t>
    </r>
  </si>
  <si>
    <t xml:space="preserve">     城乡社区环境卫生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</si>
  <si>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2120501</t>
    </r>
  </si>
  <si>
    <t xml:space="preserve">        城乡社区环境卫生</t>
  </si>
  <si>
    <t xml:space="preserve">   住房保障支出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</si>
  <si>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22102</t>
    </r>
  </si>
  <si>
    <t xml:space="preserve">     住房改革支出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</si>
  <si>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2210201</t>
    </r>
  </si>
  <si>
    <t xml:space="preserve">        住房公积金</t>
  </si>
  <si>
    <t>备注：本表反映2019年当年一般公共预算财政拨款支出情况。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</si>
  <si>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</si>
  <si>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</si>
  <si>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</si>
  <si>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</si>
  <si>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</si>
  <si>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</si>
  <si>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</si>
  <si>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</si>
  <si>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</si>
  <si>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</si>
  <si>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</si>
  <si>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</si>
  <si>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</si>
  <si>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</si>
  <si>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</si>
  <si>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</si>
  <si>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</si>
  <si>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</si>
  <si>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</si>
  <si>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</si>
  <si>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</si>
  <si>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</si>
  <si>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</si>
  <si>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</si>
  <si>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</si>
  <si>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</si>
  <si>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</si>
  <si>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</si>
  <si>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</si>
  <si>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</si>
  <si>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</si>
  <si>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</si>
  <si>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</si>
  <si>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</si>
  <si>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30201</t>
    </r>
  </si>
  <si>
    <t xml:space="preserve">  办公费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</si>
  <si>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30205</t>
    </r>
  </si>
  <si>
    <t xml:space="preserve">  水费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</si>
  <si>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30206</t>
    </r>
  </si>
  <si>
    <t xml:space="preserve">  电费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</si>
  <si>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30207</t>
    </r>
  </si>
  <si>
    <t xml:space="preserve">  邮电费</t>
  </si>
  <si>
    <t xml:space="preserve">  30211</t>
  </si>
  <si>
    <t xml:space="preserve">  国内差旅费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</si>
  <si>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30213</t>
    </r>
  </si>
  <si>
    <t xml:space="preserve">  维修（护）费</t>
  </si>
  <si>
    <t xml:space="preserve">  30216</t>
  </si>
  <si>
    <t xml:space="preserve">  培训费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</si>
  <si>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30217</t>
    </r>
  </si>
  <si>
    <t xml:space="preserve">  公务接待费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</si>
  <si>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30226</t>
    </r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</si>
  <si>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</si>
  <si>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</si>
  <si>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</si>
  <si>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</si>
  <si>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</si>
  <si>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</si>
  <si>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</si>
  <si>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</si>
  <si>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</si>
  <si>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</si>
  <si>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</si>
  <si>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</si>
  <si>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</si>
  <si>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</si>
  <si>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</si>
  <si>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</si>
  <si>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</si>
  <si>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</si>
  <si>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</si>
  <si>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</si>
  <si>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</si>
  <si>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</si>
  <si>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</si>
  <si>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</si>
  <si>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</si>
  <si>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 xml:space="preserve">  21213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</si>
  <si>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城市基础设施配套费安排的支出</t>
    </r>
  </si>
  <si>
    <t xml:space="preserve">    2121301</t>
  </si>
  <si>
    <t xml:space="preserve">    城市公共设施</t>
  </si>
  <si>
    <t xml:space="preserve">    2121302</t>
  </si>
  <si>
    <t xml:space="preserve">    城市环境卫生</t>
  </si>
  <si>
    <t xml:space="preserve">    2121399</t>
  </si>
  <si>
    <t xml:space="preserve">    其他城市基础设施配套费安排的支出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</si>
  <si>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</si>
  <si>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</si>
  <si>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</si>
  <si>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</si>
  <si>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</si>
  <si>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</si>
  <si>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</si>
  <si>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</si>
  <si>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</si>
  <si>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</si>
  <si>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</si>
  <si>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</si>
  <si>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</si>
  <si>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</si>
  <si>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</si>
  <si>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</si>
  <si>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</si>
  <si>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</si>
  <si>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非教育收费收入</t>
  </si>
  <si>
    <t>教育收费收入</t>
  </si>
  <si>
    <t>城市基础设施配套费安排的支出</t>
  </si>
  <si>
    <t>表8</t>
  </si>
  <si>
    <t>部门支出总表</t>
  </si>
  <si>
    <t>上缴上级支出</t>
  </si>
  <si>
    <t>事业单位经营支出</t>
  </si>
  <si>
    <t>对下级单位补助支出</t>
  </si>
  <si>
    <r>
      <t xml:space="preserve">    </t>
    </r>
    <r>
      <rPr>
        <sz val="12"/>
        <rFont val="宋体"/>
        <family val="0"/>
      </rPr>
      <t>城市基础设施配套费安排的支出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</si>
  <si>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城市公共设施</t>
    </r>
  </si>
  <si>
    <t xml:space="preserve">      城市环境卫生</t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</si>
  <si>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其他城市基础设施配套费安排的支出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</si>
</sst>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;;"/>
    <numFmt numFmtId="179" formatCode="###,##0.00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b/>
      <sz val="12"/>
      <name val="宋体"/>
      <family val="0"/>
    </font>
    <font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0"/>
      <name val="Default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0" borderId="0">
      <alignment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0" borderId="0">
      <alignment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</cellStyleXfs>
  <cellXfs count="161">
    <xf numFmtId="0" fontId="0" fillId="0" borderId="0" xfId="0" applyFont="1" applyAlignment="1">
      <alignment/>
    </xf>
    <xf numFmtId="0" fontId="2" fillId="0" borderId="0" xfId="68" applyAlignment="1">
      <alignment vertical="center"/>
      <protection/>
    </xf>
    <xf numFmtId="0" fontId="3" fillId="0" borderId="0" xfId="68" applyNumberFormat="1" applyFont="1" applyFill="1" applyAlignment="1" applyProtection="1">
      <alignment horizontal="left" vertical="center"/>
      <protection/>
    </xf>
    <xf numFmtId="0" fontId="2" fillId="0" borderId="0" xfId="68" applyFill="1" applyAlignment="1">
      <alignment vertical="center"/>
      <protection/>
    </xf>
    <xf numFmtId="0" fontId="4" fillId="0" borderId="0" xfId="68" applyNumberFormat="1" applyFont="1" applyFill="1" applyAlignment="1" applyProtection="1">
      <alignment horizontal="centerContinuous" vertical="center"/>
      <protection/>
    </xf>
    <xf numFmtId="0" fontId="2" fillId="0" borderId="0" xfId="68" applyAlignment="1">
      <alignment horizontal="centerContinuous" vertical="center"/>
      <protection/>
    </xf>
    <xf numFmtId="0" fontId="5" fillId="0" borderId="0" xfId="68" applyNumberFormat="1" applyFont="1" applyFill="1" applyAlignment="1" applyProtection="1">
      <alignment horizontal="centerContinuous" vertical="center"/>
      <protection/>
    </xf>
    <xf numFmtId="0" fontId="5" fillId="0" borderId="0" xfId="68" applyFont="1" applyFill="1" applyAlignment="1">
      <alignment horizontal="centerContinuous" vertical="center"/>
      <protection/>
    </xf>
    <xf numFmtId="0" fontId="2" fillId="0" borderId="0" xfId="68" applyFill="1" applyAlignment="1">
      <alignment horizontal="centerContinuous" vertical="center"/>
      <protection/>
    </xf>
    <xf numFmtId="0" fontId="6" fillId="0" borderId="0" xfId="68" applyFont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7" fillId="0" borderId="0" xfId="68" applyFont="1" applyAlignment="1">
      <alignment horizontal="right" vertical="center"/>
      <protection/>
    </xf>
    <xf numFmtId="0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11" xfId="68" applyNumberFormat="1" applyFont="1" applyFill="1" applyBorder="1" applyAlignment="1" applyProtection="1">
      <alignment horizontal="center" vertical="center" wrapText="1"/>
      <protection/>
    </xf>
    <xf numFmtId="4" fontId="6" fillId="0" borderId="12" xfId="68" applyNumberFormat="1" applyFont="1" applyFill="1" applyBorder="1" applyAlignment="1" applyProtection="1">
      <alignment horizontal="center" vertical="center" wrapText="1"/>
      <protection/>
    </xf>
    <xf numFmtId="176" fontId="6" fillId="0" borderId="11" xfId="68" applyNumberFormat="1" applyFont="1" applyFill="1" applyBorder="1" applyAlignment="1" applyProtection="1">
      <alignment horizontal="center" vertical="center" wrapText="1"/>
      <protection/>
    </xf>
    <xf numFmtId="0" fontId="6" fillId="0" borderId="13" xfId="68" applyNumberFormat="1" applyFont="1" applyFill="1" applyBorder="1" applyAlignment="1" applyProtection="1">
      <alignment horizontal="center" vertical="center" wrapText="1"/>
      <protection/>
    </xf>
    <xf numFmtId="49" fontId="7" fillId="0" borderId="10" xfId="68" applyNumberFormat="1" applyFont="1" applyFill="1" applyBorder="1" applyAlignment="1" applyProtection="1">
      <alignment horizontal="left" vertical="center" wrapText="1"/>
      <protection/>
    </xf>
    <xf numFmtId="4" fontId="7" fillId="0" borderId="10" xfId="68" applyNumberFormat="1" applyFont="1" applyFill="1" applyBorder="1" applyAlignment="1" applyProtection="1">
      <alignment horizontal="left" vertical="center" wrapText="1"/>
      <protection/>
    </xf>
    <xf numFmtId="4" fontId="7" fillId="0" borderId="10" xfId="68" applyNumberFormat="1" applyFont="1" applyFill="1" applyBorder="1" applyAlignment="1" applyProtection="1">
      <alignment horizontal="right" vertical="center" wrapText="1"/>
      <protection/>
    </xf>
    <xf numFmtId="177" fontId="7" fillId="0" borderId="11" xfId="68" applyNumberFormat="1" applyFont="1" applyFill="1" applyBorder="1" applyAlignment="1" applyProtection="1">
      <alignment horizontal="right" vertical="center" wrapText="1"/>
      <protection/>
    </xf>
    <xf numFmtId="0" fontId="7" fillId="0" borderId="13" xfId="68" applyNumberFormat="1" applyFont="1" applyFill="1" applyBorder="1" applyAlignment="1" applyProtection="1">
      <alignment horizontal="center" vertical="center" wrapText="1"/>
      <protection/>
    </xf>
    <xf numFmtId="49" fontId="7" fillId="0" borderId="14" xfId="68" applyNumberFormat="1" applyFont="1" applyFill="1" applyBorder="1" applyAlignment="1" applyProtection="1">
      <alignment horizontal="left" vertical="center"/>
      <protection/>
    </xf>
    <xf numFmtId="177" fontId="7" fillId="0" borderId="10" xfId="68" applyNumberFormat="1" applyFont="1" applyFill="1" applyBorder="1" applyAlignment="1" applyProtection="1">
      <alignment horizontal="right" vertical="center" wrapText="1"/>
      <protection/>
    </xf>
    <xf numFmtId="0" fontId="7" fillId="0" borderId="10" xfId="68" applyNumberFormat="1" applyFont="1" applyFill="1" applyBorder="1" applyAlignment="1" applyProtection="1">
      <alignment horizontal="center" vertical="center" wrapText="1"/>
      <protection/>
    </xf>
    <xf numFmtId="0" fontId="7" fillId="0" borderId="15" xfId="68" applyNumberFormat="1" applyFont="1" applyFill="1" applyBorder="1" applyAlignment="1" applyProtection="1">
      <alignment horizontal="left" vertical="center" wrapText="1"/>
      <protection/>
    </xf>
    <xf numFmtId="177" fontId="7" fillId="0" borderId="12" xfId="68" applyNumberFormat="1" applyFont="1" applyFill="1" applyBorder="1" applyAlignment="1" applyProtection="1">
      <alignment horizontal="right" vertical="center" wrapText="1"/>
      <protection/>
    </xf>
    <xf numFmtId="177" fontId="7" fillId="0" borderId="15" xfId="68" applyNumberFormat="1" applyFont="1" applyFill="1" applyBorder="1" applyAlignment="1" applyProtection="1">
      <alignment horizontal="right" vertical="center" wrapText="1"/>
      <protection/>
    </xf>
    <xf numFmtId="0" fontId="6" fillId="0" borderId="15" xfId="68" applyNumberFormat="1" applyFont="1" applyFill="1" applyBorder="1" applyAlignment="1" applyProtection="1">
      <alignment horizontal="center" vertical="center" wrapText="1"/>
      <protection/>
    </xf>
    <xf numFmtId="0" fontId="6" fillId="0" borderId="12" xfId="68" applyNumberFormat="1" applyFont="1" applyFill="1" applyBorder="1" applyAlignment="1" applyProtection="1">
      <alignment horizontal="center" vertical="center" wrapText="1"/>
      <protection/>
    </xf>
    <xf numFmtId="49" fontId="7" fillId="0" borderId="13" xfId="68" applyNumberFormat="1" applyFont="1" applyFill="1" applyBorder="1" applyAlignment="1" applyProtection="1">
      <alignment vertical="center"/>
      <protection/>
    </xf>
    <xf numFmtId="178" fontId="7" fillId="0" borderId="15" xfId="68" applyNumberFormat="1" applyFont="1" applyFill="1" applyBorder="1" applyAlignment="1" applyProtection="1">
      <alignment vertical="center"/>
      <protection/>
    </xf>
    <xf numFmtId="4" fontId="7" fillId="0" borderId="12" xfId="68" applyNumberFormat="1" applyFont="1" applyFill="1" applyBorder="1" applyAlignment="1" applyProtection="1">
      <alignment horizontal="right" vertical="center" wrapText="1"/>
      <protection/>
    </xf>
    <xf numFmtId="4" fontId="7" fillId="0" borderId="15" xfId="68" applyNumberFormat="1" applyFont="1" applyFill="1" applyBorder="1" applyAlignment="1" applyProtection="1">
      <alignment horizontal="right" vertical="center" wrapText="1"/>
      <protection/>
    </xf>
    <xf numFmtId="4" fontId="7" fillId="0" borderId="13" xfId="68" applyNumberFormat="1" applyFont="1" applyFill="1" applyBorder="1" applyAlignment="1" applyProtection="1">
      <alignment horizontal="right" vertical="center" wrapText="1"/>
      <protection/>
    </xf>
    <xf numFmtId="0" fontId="3" fillId="0" borderId="0" xfId="68" applyNumberFormat="1" applyFont="1" applyFill="1" applyAlignment="1" applyProtection="1">
      <alignment horizontal="centerContinuous" vertical="center"/>
      <protection/>
    </xf>
    <xf numFmtId="0" fontId="6" fillId="0" borderId="0" xfId="68" applyNumberFormat="1" applyFont="1" applyFill="1" applyAlignment="1" applyProtection="1">
      <alignment vertical="center"/>
      <protection/>
    </xf>
    <xf numFmtId="0" fontId="6" fillId="0" borderId="0" xfId="68" applyNumberFormat="1" applyFont="1" applyFill="1" applyAlignment="1" applyProtection="1">
      <alignment horizontal="centerContinuous" vertical="center"/>
      <protection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6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17" xfId="68" applyFont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177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18" xfId="68" applyNumberFormat="1" applyFont="1" applyFill="1" applyBorder="1" applyAlignment="1" applyProtection="1">
      <alignment horizontal="center" vertical="center" wrapText="1"/>
      <protection/>
    </xf>
    <xf numFmtId="0" fontId="6" fillId="0" borderId="19" xfId="68" applyFont="1" applyBorder="1" applyAlignment="1">
      <alignment horizontal="center" vertical="center" wrapText="1"/>
      <protection/>
    </xf>
    <xf numFmtId="0" fontId="7" fillId="0" borderId="11" xfId="68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49" fontId="7" fillId="0" borderId="14" xfId="68" applyNumberFormat="1" applyFont="1" applyFill="1" applyBorder="1" applyAlignment="1" applyProtection="1">
      <alignment vertical="center"/>
      <protection/>
    </xf>
    <xf numFmtId="178" fontId="7" fillId="0" borderId="10" xfId="68" applyNumberFormat="1" applyFont="1" applyFill="1" applyBorder="1" applyAlignment="1" applyProtection="1">
      <alignment vertical="center"/>
      <protection/>
    </xf>
    <xf numFmtId="4" fontId="7" fillId="0" borderId="16" xfId="68" applyNumberFormat="1" applyFont="1" applyFill="1" applyBorder="1" applyAlignment="1" applyProtection="1">
      <alignment horizontal="right" vertical="center" wrapText="1"/>
      <protection/>
    </xf>
    <xf numFmtId="4" fontId="7" fillId="0" borderId="20" xfId="68" applyNumberFormat="1" applyFont="1" applyFill="1" applyBorder="1" applyAlignment="1" applyProtection="1">
      <alignment horizontal="right" vertical="center" wrapText="1"/>
      <protection/>
    </xf>
    <xf numFmtId="4" fontId="7" fillId="0" borderId="14" xfId="68" applyNumberFormat="1" applyFont="1" applyFill="1" applyBorder="1" applyAlignment="1" applyProtection="1">
      <alignment horizontal="right" vertical="center" wrapText="1"/>
      <protection/>
    </xf>
    <xf numFmtId="0" fontId="8" fillId="0" borderId="0" xfId="68" applyFont="1" applyFill="1" applyAlignment="1">
      <alignment horizontal="right" vertical="center"/>
      <protection/>
    </xf>
    <xf numFmtId="0" fontId="7" fillId="0" borderId="12" xfId="68" applyNumberFormat="1" applyFont="1" applyFill="1" applyBorder="1" applyAlignment="1" applyProtection="1">
      <alignment horizontal="right" vertical="center"/>
      <protection/>
    </xf>
    <xf numFmtId="0" fontId="9" fillId="0" borderId="0" xfId="68" applyFont="1" applyFill="1" applyAlignment="1">
      <alignment horizontal="right" vertical="center"/>
      <protection/>
    </xf>
    <xf numFmtId="0" fontId="9" fillId="0" borderId="0" xfId="68" applyFont="1" applyFill="1" applyAlignment="1">
      <alignment vertical="center"/>
      <protection/>
    </xf>
    <xf numFmtId="0" fontId="8" fillId="0" borderId="0" xfId="68" applyFont="1" applyAlignment="1">
      <alignment horizontal="right" vertical="center"/>
      <protection/>
    </xf>
    <xf numFmtId="0" fontId="4" fillId="0" borderId="0" xfId="68" applyFont="1" applyFill="1" applyAlignment="1">
      <alignment horizontal="centerContinuous" vertical="center"/>
      <protection/>
    </xf>
    <xf numFmtId="0" fontId="10" fillId="0" borderId="0" xfId="68" applyFont="1" applyFill="1" applyAlignment="1">
      <alignment horizontal="centerContinuous" vertical="center"/>
      <protection/>
    </xf>
    <xf numFmtId="0" fontId="9" fillId="0" borderId="0" xfId="68" applyFont="1" applyFill="1" applyAlignment="1">
      <alignment horizontal="centerContinuous" vertical="center"/>
      <protection/>
    </xf>
    <xf numFmtId="0" fontId="6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6" fillId="0" borderId="13" xfId="68" applyNumberFormat="1" applyFont="1" applyFill="1" applyBorder="1" applyAlignment="1" applyProtection="1">
      <alignment horizontal="center" vertical="center"/>
      <protection/>
    </xf>
    <xf numFmtId="0" fontId="6" fillId="0" borderId="13" xfId="68" applyNumberFormat="1" applyFont="1" applyFill="1" applyBorder="1" applyAlignment="1" applyProtection="1">
      <alignment horizontal="centerContinuous" vertical="center" wrapText="1"/>
      <protection/>
    </xf>
    <xf numFmtId="0" fontId="7" fillId="0" borderId="21" xfId="68" applyFont="1" applyFill="1" applyBorder="1" applyAlignment="1">
      <alignment vertical="center"/>
      <protection/>
    </xf>
    <xf numFmtId="4" fontId="7" fillId="0" borderId="17" xfId="68" applyNumberFormat="1" applyFont="1" applyFill="1" applyBorder="1" applyAlignment="1" applyProtection="1">
      <alignment horizontal="right" vertical="center" wrapText="1"/>
      <protection/>
    </xf>
    <xf numFmtId="0" fontId="7" fillId="0" borderId="10" xfId="68" applyFont="1" applyFill="1" applyBorder="1" applyAlignment="1">
      <alignment vertical="center"/>
      <protection/>
    </xf>
    <xf numFmtId="0" fontId="7" fillId="0" borderId="14" xfId="68" applyFont="1" applyBorder="1" applyAlignment="1">
      <alignment vertical="center"/>
      <protection/>
    </xf>
    <xf numFmtId="0" fontId="7" fillId="0" borderId="10" xfId="68" applyFont="1" applyBorder="1" applyAlignment="1">
      <alignment vertical="center"/>
      <protection/>
    </xf>
    <xf numFmtId="0" fontId="7" fillId="0" borderId="14" xfId="68" applyFont="1" applyBorder="1" applyAlignment="1">
      <alignment horizontal="left" vertical="center"/>
      <protection/>
    </xf>
    <xf numFmtId="0" fontId="7" fillId="0" borderId="10" xfId="68" applyFont="1" applyBorder="1" applyAlignment="1">
      <alignment horizontal="left" vertical="center"/>
      <protection/>
    </xf>
    <xf numFmtId="4" fontId="7" fillId="0" borderId="10" xfId="68" applyNumberFormat="1" applyFont="1" applyBorder="1" applyAlignment="1">
      <alignment vertical="center" wrapText="1"/>
      <protection/>
    </xf>
    <xf numFmtId="0" fontId="7" fillId="0" borderId="14" xfId="68" applyFont="1" applyFill="1" applyBorder="1" applyAlignment="1">
      <alignment vertical="center"/>
      <protection/>
    </xf>
    <xf numFmtId="4" fontId="7" fillId="0" borderId="11" xfId="68" applyNumberFormat="1" applyFont="1" applyFill="1" applyBorder="1" applyAlignment="1" applyProtection="1">
      <alignment horizontal="right" vertical="center" wrapText="1"/>
      <protection/>
    </xf>
    <xf numFmtId="4" fontId="7" fillId="0" borderId="10" xfId="68" applyNumberFormat="1" applyFont="1" applyFill="1" applyBorder="1" applyAlignment="1">
      <alignment horizontal="right" vertical="center" wrapText="1"/>
      <protection/>
    </xf>
    <xf numFmtId="0" fontId="7" fillId="0" borderId="10" xfId="68" applyNumberFormat="1" applyFont="1" applyFill="1" applyBorder="1" applyAlignment="1" applyProtection="1">
      <alignment horizontal="center" vertical="center"/>
      <protection/>
    </xf>
    <xf numFmtId="4" fontId="7" fillId="0" borderId="11" xfId="68" applyNumberFormat="1" applyFont="1" applyFill="1" applyBorder="1" applyAlignment="1">
      <alignment horizontal="right" vertical="center" wrapText="1"/>
      <protection/>
    </xf>
    <xf numFmtId="0" fontId="7" fillId="0" borderId="10" xfId="68" applyNumberFormat="1" applyFont="1" applyFill="1" applyBorder="1" applyAlignment="1" applyProtection="1">
      <alignment vertical="center" wrapText="1"/>
      <protection/>
    </xf>
    <xf numFmtId="0" fontId="7" fillId="0" borderId="16" xfId="68" applyFont="1" applyBorder="1" applyAlignment="1">
      <alignment vertical="center" wrapText="1"/>
      <protection/>
    </xf>
    <xf numFmtId="0" fontId="7" fillId="0" borderId="16" xfId="68" applyFont="1" applyFill="1" applyBorder="1" applyAlignment="1">
      <alignment vertical="center" wrapText="1"/>
      <protection/>
    </xf>
    <xf numFmtId="0" fontId="7" fillId="0" borderId="10" xfId="68" applyFont="1" applyFill="1" applyBorder="1" applyAlignment="1">
      <alignment horizontal="center" vertical="center"/>
      <protection/>
    </xf>
    <xf numFmtId="4" fontId="7" fillId="0" borderId="13" xfId="68" applyNumberFormat="1" applyFont="1" applyFill="1" applyBorder="1" applyAlignment="1">
      <alignment horizontal="right" vertical="center" wrapText="1"/>
      <protection/>
    </xf>
    <xf numFmtId="0" fontId="7" fillId="0" borderId="10" xfId="68" applyFont="1" applyFill="1" applyBorder="1" applyAlignment="1">
      <alignment vertical="center" wrapText="1"/>
      <protection/>
    </xf>
    <xf numFmtId="0" fontId="11" fillId="0" borderId="0" xfId="68" applyFont="1" applyAlignment="1">
      <alignment horizontal="centerContinuous" vertical="center"/>
      <protection/>
    </xf>
    <xf numFmtId="0" fontId="6" fillId="0" borderId="0" xfId="68" applyFont="1" applyAlignment="1">
      <alignment horizontal="centerContinuous" vertical="center"/>
      <protection/>
    </xf>
    <xf numFmtId="0" fontId="6" fillId="0" borderId="0" xfId="68" applyFont="1" applyAlignment="1">
      <alignment horizontal="right" vertical="center"/>
      <protection/>
    </xf>
    <xf numFmtId="0" fontId="6" fillId="0" borderId="14" xfId="68" applyNumberFormat="1" applyFont="1" applyFill="1" applyBorder="1" applyAlignment="1" applyProtection="1">
      <alignment horizontal="center" vertical="center"/>
      <protection/>
    </xf>
    <xf numFmtId="0" fontId="6" fillId="0" borderId="11" xfId="68" applyNumberFormat="1" applyFont="1" applyFill="1" applyBorder="1" applyAlignment="1" applyProtection="1">
      <alignment horizontal="center" vertical="center"/>
      <protection/>
    </xf>
    <xf numFmtId="0" fontId="6" fillId="0" borderId="17" xfId="68" applyNumberFormat="1" applyFont="1" applyFill="1" applyBorder="1" applyAlignment="1" applyProtection="1">
      <alignment horizontal="center" vertical="center"/>
      <protection/>
    </xf>
    <xf numFmtId="49" fontId="7" fillId="0" borderId="10" xfId="68" applyNumberFormat="1" applyFont="1" applyFill="1" applyBorder="1" applyAlignment="1" applyProtection="1">
      <alignment horizontal="left" vertical="center"/>
      <protection/>
    </xf>
    <xf numFmtId="0" fontId="1" fillId="0" borderId="0" xfId="68" applyFont="1" applyFill="1" applyAlignment="1">
      <alignment vertical="center"/>
      <protection/>
    </xf>
    <xf numFmtId="0" fontId="11" fillId="0" borderId="0" xfId="68" applyFont="1" applyFill="1" applyAlignment="1">
      <alignment horizontal="centerContinuous" vertical="center"/>
      <protection/>
    </xf>
    <xf numFmtId="0" fontId="9" fillId="0" borderId="0" xfId="68" applyFont="1" applyAlignment="1">
      <alignment vertical="center"/>
      <protection/>
    </xf>
    <xf numFmtId="0" fontId="6" fillId="0" borderId="21" xfId="68" applyNumberFormat="1" applyFont="1" applyFill="1" applyBorder="1" applyAlignment="1" applyProtection="1">
      <alignment horizontal="center" vertical="center" wrapText="1"/>
      <protection/>
    </xf>
    <xf numFmtId="0" fontId="6" fillId="0" borderId="15" xfId="68" applyNumberFormat="1" applyFont="1" applyFill="1" applyBorder="1" applyAlignment="1" applyProtection="1">
      <alignment horizontal="center" vertical="center"/>
      <protection/>
    </xf>
    <xf numFmtId="0" fontId="6" fillId="0" borderId="12" xfId="68" applyNumberFormat="1" applyFont="1" applyFill="1" applyBorder="1" applyAlignment="1" applyProtection="1">
      <alignment horizontal="center" vertical="center"/>
      <protection/>
    </xf>
    <xf numFmtId="0" fontId="6" fillId="0" borderId="17" xfId="68" applyNumberFormat="1" applyFont="1" applyFill="1" applyBorder="1" applyAlignment="1" applyProtection="1">
      <alignment horizontal="center" vertical="center" wrapText="1"/>
      <protection/>
    </xf>
    <xf numFmtId="0" fontId="6" fillId="0" borderId="18" xfId="68" applyNumberFormat="1" applyFont="1" applyFill="1" applyBorder="1" applyAlignment="1" applyProtection="1">
      <alignment horizontal="center" vertical="center"/>
      <protection/>
    </xf>
    <xf numFmtId="4" fontId="7" fillId="0" borderId="10" xfId="68" applyNumberFormat="1" applyFont="1" applyFill="1" applyBorder="1" applyAlignment="1" applyProtection="1">
      <alignment vertical="center"/>
      <protection/>
    </xf>
    <xf numFmtId="4" fontId="7" fillId="0" borderId="14" xfId="68" applyNumberFormat="1" applyFont="1" applyFill="1" applyBorder="1" applyAlignment="1" applyProtection="1">
      <alignment vertical="center"/>
      <protection/>
    </xf>
    <xf numFmtId="0" fontId="8" fillId="0" borderId="0" xfId="68" applyFont="1" applyAlignment="1">
      <alignment horizontal="center" vertical="center"/>
      <protection/>
    </xf>
    <xf numFmtId="0" fontId="6" fillId="0" borderId="21" xfId="68" applyNumberFormat="1" applyFont="1" applyFill="1" applyBorder="1" applyAlignment="1" applyProtection="1">
      <alignment horizontal="center" vertical="center"/>
      <protection/>
    </xf>
    <xf numFmtId="0" fontId="6" fillId="0" borderId="22" xfId="68" applyNumberFormat="1" applyFont="1" applyFill="1" applyBorder="1" applyAlignment="1" applyProtection="1">
      <alignment horizontal="center" vertical="center"/>
      <protection/>
    </xf>
    <xf numFmtId="0" fontId="6" fillId="0" borderId="23" xfId="68" applyNumberFormat="1" applyFont="1" applyFill="1" applyBorder="1" applyAlignment="1" applyProtection="1">
      <alignment horizontal="center" vertical="center" wrapText="1"/>
      <protection/>
    </xf>
    <xf numFmtId="49" fontId="4" fillId="0" borderId="0" xfId="68" applyNumberFormat="1" applyFont="1" applyFill="1" applyAlignment="1" applyProtection="1">
      <alignment horizontal="centerContinuous" vertical="center"/>
      <protection/>
    </xf>
    <xf numFmtId="0" fontId="11" fillId="0" borderId="0" xfId="68" applyNumberFormat="1" applyFont="1" applyFill="1" applyAlignment="1" applyProtection="1">
      <alignment horizontal="centerContinuous" vertical="center"/>
      <protection/>
    </xf>
    <xf numFmtId="49" fontId="7" fillId="0" borderId="10" xfId="68" applyNumberFormat="1" applyFont="1" applyFill="1" applyBorder="1" applyAlignment="1" applyProtection="1">
      <alignment vertical="center"/>
      <protection/>
    </xf>
    <xf numFmtId="178" fontId="7" fillId="0" borderId="10" xfId="68" applyNumberFormat="1" applyFont="1" applyFill="1" applyBorder="1" applyAlignment="1" applyProtection="1">
      <alignment horizontal="center" vertical="center"/>
      <protection/>
    </xf>
    <xf numFmtId="0" fontId="7" fillId="0" borderId="24" xfId="70" applyFont="1" applyBorder="1" applyAlignment="1">
      <alignment horizontal="left" vertical="center"/>
      <protection/>
    </xf>
    <xf numFmtId="0" fontId="7" fillId="0" borderId="24" xfId="66" applyFont="1" applyBorder="1" applyAlignment="1">
      <alignment horizontal="left" vertical="center"/>
      <protection/>
    </xf>
    <xf numFmtId="0" fontId="7" fillId="0" borderId="0" xfId="68" applyNumberFormat="1" applyFont="1" applyFill="1" applyAlignment="1" applyProtection="1">
      <alignment horizontal="right" vertical="center"/>
      <protection/>
    </xf>
    <xf numFmtId="176" fontId="6" fillId="0" borderId="10" xfId="68" applyNumberFormat="1" applyFont="1" applyFill="1" applyBorder="1" applyAlignment="1" applyProtection="1">
      <alignment horizontal="center" vertical="center"/>
      <protection/>
    </xf>
    <xf numFmtId="4" fontId="7" fillId="0" borderId="10" xfId="69" applyNumberFormat="1" applyFont="1" applyFill="1" applyBorder="1" applyAlignment="1" applyProtection="1">
      <alignment horizontal="right" vertical="center" wrapText="1"/>
      <protection/>
    </xf>
    <xf numFmtId="4" fontId="7" fillId="0" borderId="10" xfId="69" applyNumberFormat="1" applyFont="1" applyFill="1" applyBorder="1" applyAlignment="1" applyProtection="1">
      <alignment horizontal="left" vertical="center" wrapText="1"/>
      <protection/>
    </xf>
    <xf numFmtId="0" fontId="9" fillId="0" borderId="0" xfId="67" applyFont="1" applyAlignment="1">
      <alignment vertical="center"/>
      <protection/>
    </xf>
    <xf numFmtId="0" fontId="2" fillId="0" borderId="0" xfId="67" applyAlignment="1">
      <alignment vertical="center" wrapText="1"/>
      <protection/>
    </xf>
    <xf numFmtId="0" fontId="2" fillId="0" borderId="0" xfId="67" applyAlignment="1">
      <alignment vertical="center"/>
      <protection/>
    </xf>
    <xf numFmtId="0" fontId="3" fillId="0" borderId="0" xfId="67" applyNumberFormat="1" applyFont="1" applyFill="1" applyAlignment="1" applyProtection="1">
      <alignment vertical="center" wrapText="1"/>
      <protection/>
    </xf>
    <xf numFmtId="0" fontId="9" fillId="0" borderId="0" xfId="67" applyFont="1" applyAlignment="1">
      <alignment vertical="center" wrapText="1"/>
      <protection/>
    </xf>
    <xf numFmtId="0" fontId="4" fillId="0" borderId="0" xfId="67" applyNumberFormat="1" applyFont="1" applyFill="1" applyAlignment="1" applyProtection="1">
      <alignment horizontal="centerContinuous" vertical="center"/>
      <protection/>
    </xf>
    <xf numFmtId="0" fontId="9" fillId="0" borderId="0" xfId="67" applyFont="1" applyAlignment="1">
      <alignment horizontal="centerContinuous" vertical="center"/>
      <protection/>
    </xf>
    <xf numFmtId="0" fontId="9" fillId="0" borderId="0" xfId="67" applyFont="1" applyFill="1" applyAlignment="1">
      <alignment vertical="center" wrapText="1"/>
      <protection/>
    </xf>
    <xf numFmtId="0" fontId="6" fillId="0" borderId="0" xfId="67" applyFont="1" applyFill="1" applyAlignment="1">
      <alignment vertical="center"/>
      <protection/>
    </xf>
    <xf numFmtId="0" fontId="7" fillId="0" borderId="0" xfId="67" applyFont="1" applyAlignment="1">
      <alignment vertical="center" wrapText="1"/>
      <protection/>
    </xf>
    <xf numFmtId="0" fontId="7" fillId="0" borderId="0" xfId="67" applyNumberFormat="1" applyFont="1" applyFill="1" applyAlignment="1" applyProtection="1">
      <alignment horizontal="right" vertical="center"/>
      <protection/>
    </xf>
    <xf numFmtId="0" fontId="6" fillId="0" borderId="10" xfId="67" applyNumberFormat="1" applyFont="1" applyFill="1" applyBorder="1" applyAlignment="1" applyProtection="1">
      <alignment horizontal="center" vertical="center" wrapText="1"/>
      <protection/>
    </xf>
    <xf numFmtId="0" fontId="6" fillId="0" borderId="13" xfId="67" applyNumberFormat="1" applyFont="1" applyFill="1" applyBorder="1" applyAlignment="1" applyProtection="1">
      <alignment horizontal="center" vertical="center" wrapText="1"/>
      <protection/>
    </xf>
    <xf numFmtId="0" fontId="7" fillId="0" borderId="13" xfId="67" applyFont="1" applyBorder="1" applyAlignment="1">
      <alignment horizontal="center" vertical="center"/>
      <protection/>
    </xf>
    <xf numFmtId="4" fontId="7" fillId="0" borderId="17" xfId="67" applyNumberFormat="1" applyFont="1" applyFill="1" applyBorder="1" applyAlignment="1">
      <alignment horizontal="right" vertical="center" wrapText="1"/>
      <protection/>
    </xf>
    <xf numFmtId="4" fontId="7" fillId="0" borderId="13" xfId="67" applyNumberFormat="1" applyFont="1" applyBorder="1" applyAlignment="1">
      <alignment horizontal="left" vertical="center"/>
      <protection/>
    </xf>
    <xf numFmtId="4" fontId="7" fillId="0" borderId="13" xfId="67" applyNumberFormat="1" applyFont="1" applyBorder="1" applyAlignment="1">
      <alignment horizontal="right" vertical="center"/>
      <protection/>
    </xf>
    <xf numFmtId="0" fontId="7" fillId="0" borderId="14" xfId="67" applyFont="1" applyFill="1" applyBorder="1" applyAlignment="1">
      <alignment horizontal="left" vertical="center"/>
      <protection/>
    </xf>
    <xf numFmtId="4" fontId="7" fillId="0" borderId="11" xfId="67" applyNumberFormat="1" applyFont="1" applyFill="1" applyBorder="1" applyAlignment="1" applyProtection="1">
      <alignment horizontal="right" vertical="center" wrapText="1"/>
      <protection/>
    </xf>
    <xf numFmtId="4" fontId="7" fillId="0" borderId="10" xfId="67" applyNumberFormat="1" applyFont="1" applyBorder="1" applyAlignment="1">
      <alignment horizontal="right" vertical="center" wrapText="1"/>
      <protection/>
    </xf>
    <xf numFmtId="4" fontId="7" fillId="0" borderId="10" xfId="67" applyNumberFormat="1" applyFont="1" applyFill="1" applyBorder="1" applyAlignment="1" applyProtection="1">
      <alignment horizontal="right" vertical="center" wrapText="1"/>
      <protection/>
    </xf>
    <xf numFmtId="0" fontId="7" fillId="0" borderId="14" xfId="67" applyFont="1" applyBorder="1" applyAlignment="1">
      <alignment horizontal="left" vertical="center"/>
      <protection/>
    </xf>
    <xf numFmtId="4" fontId="7" fillId="0" borderId="13" xfId="67" applyNumberFormat="1" applyFont="1" applyFill="1" applyBorder="1" applyAlignment="1" applyProtection="1">
      <alignment horizontal="right" vertical="center" wrapText="1"/>
      <protection/>
    </xf>
    <xf numFmtId="0" fontId="7" fillId="0" borderId="10" xfId="67" applyFont="1" applyBorder="1" applyAlignment="1">
      <alignment horizontal="center" vertical="center"/>
      <protection/>
    </xf>
    <xf numFmtId="0" fontId="12" fillId="33" borderId="25" xfId="27" applyNumberFormat="1" applyFont="1" applyFill="1" applyBorder="1" applyAlignment="1">
      <alignment horizontal="left" vertical="center" wrapText="1"/>
    </xf>
    <xf numFmtId="179" fontId="12" fillId="33" borderId="25" xfId="27" applyNumberFormat="1" applyFont="1" applyFill="1" applyBorder="1" applyAlignment="1">
      <alignment horizontal="right" vertical="center" wrapText="1"/>
    </xf>
    <xf numFmtId="0" fontId="12" fillId="33" borderId="25" xfId="27" applyNumberFormat="1" applyFont="1" applyFill="1" applyBorder="1" applyAlignment="1">
      <alignment horizontal="right" vertical="center" wrapText="1"/>
    </xf>
    <xf numFmtId="4" fontId="7" fillId="0" borderId="16" xfId="67" applyNumberFormat="1" applyFont="1" applyFill="1" applyBorder="1" applyAlignment="1">
      <alignment horizontal="left" vertical="center" wrapText="1"/>
      <protection/>
    </xf>
    <xf numFmtId="4" fontId="7" fillId="0" borderId="10" xfId="67" applyNumberFormat="1" applyFont="1" applyBorder="1" applyAlignment="1">
      <alignment horizontal="center" vertical="center"/>
      <protection/>
    </xf>
    <xf numFmtId="4" fontId="7" fillId="0" borderId="10" xfId="67" applyNumberFormat="1" applyFont="1" applyFill="1" applyBorder="1" applyAlignment="1">
      <alignment horizontal="left" vertical="center" wrapText="1"/>
      <protection/>
    </xf>
    <xf numFmtId="4" fontId="7" fillId="0" borderId="10" xfId="67" applyNumberFormat="1" applyFont="1" applyFill="1" applyBorder="1" applyAlignment="1">
      <alignment horizontal="right" vertical="center" wrapText="1"/>
      <protection/>
    </xf>
    <xf numFmtId="4" fontId="7" fillId="0" borderId="10" xfId="67" applyNumberFormat="1" applyFont="1" applyFill="1" applyBorder="1" applyAlignment="1" applyProtection="1">
      <alignment horizontal="right" vertical="center"/>
      <protection/>
    </xf>
    <xf numFmtId="4" fontId="7" fillId="0" borderId="10" xfId="67" applyNumberFormat="1" applyFont="1" applyBorder="1" applyAlignment="1">
      <alignment horizontal="right" vertical="center"/>
      <protection/>
    </xf>
    <xf numFmtId="4" fontId="7" fillId="0" borderId="10" xfId="67" applyNumberFormat="1" applyFont="1" applyFill="1" applyBorder="1" applyAlignment="1">
      <alignment horizontal="right" vertical="center"/>
      <protection/>
    </xf>
    <xf numFmtId="4" fontId="7" fillId="0" borderId="10" xfId="67" applyNumberFormat="1" applyFont="1" applyFill="1" applyBorder="1" applyAlignment="1">
      <alignment horizontal="center" vertical="center"/>
      <protection/>
    </xf>
    <xf numFmtId="0" fontId="2" fillId="0" borderId="18" xfId="67" applyBorder="1" applyAlignment="1">
      <alignment vertical="center" wrapText="1"/>
      <protection/>
    </xf>
    <xf numFmtId="0" fontId="9" fillId="0" borderId="0" xfId="67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54" hidden="1" customWidth="1"/>
    <col min="2" max="2" width="15.421875" style="154" customWidth="1"/>
    <col min="3" max="3" width="59.7109375" style="0" customWidth="1"/>
    <col min="4" max="4" width="13.00390625" style="154" customWidth="1"/>
    <col min="5" max="5" width="101.421875" style="0" customWidth="1"/>
    <col min="6" max="6" width="29.28125" style="0" customWidth="1"/>
    <col min="7" max="7" width="30.7109375" style="154" customWidth="1"/>
    <col min="8" max="8" width="28.421875" style="154" customWidth="1"/>
    <col min="9" max="9" width="72.8515625" style="0" customWidth="1"/>
  </cols>
  <sheetData>
    <row r="2" spans="1:9" ht="24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spans="1:9" ht="22.5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spans="1:9" ht="22.5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spans="1:9" ht="22.5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spans="1:9" ht="22.5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spans="1:9" ht="22.5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spans="1:9" ht="22.5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spans="1:9" ht="22.5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spans="1:9" ht="22.5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spans="1:9" ht="22.5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spans="1:9" ht="22.5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spans="1:9" ht="22.5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spans="1:9" ht="22.5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spans="1:9" ht="22.5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spans="1:9" ht="22.5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spans="1:9" ht="22.5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spans="1:9" ht="22.5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spans="1:9" ht="22.5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spans="1:9" ht="22.5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spans="1:9" ht="22.5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spans="1:9" ht="22.5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spans="1:9" ht="22.5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spans="1:9" ht="22.5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spans="1:9" ht="22.5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spans="1:9" ht="22.5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spans="1:9" ht="22.5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spans="1:9" ht="22.5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spans="1:9" ht="22.5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spans="1:9" ht="22.5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spans="1:9" ht="22.5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spans="1:9" ht="22.5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spans="1:9" ht="22.5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spans="1:9" ht="22.5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spans="1:9" ht="22.5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spans="1:9" ht="22.5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spans="1:9" ht="22.5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spans="1:9" ht="22.5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spans="1:9" ht="22.5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spans="1:9" ht="22.5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spans="1:9" ht="22.5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spans="1:9" ht="22.5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spans="1:9" ht="22.5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spans="1:9" ht="22.5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spans="1:9" ht="22.5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spans="1:9" ht="22.5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spans="1:9" ht="22.5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spans="1:9" ht="22.5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spans="1:9" ht="22.5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spans="1:9" ht="22.5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spans="1:9" ht="22.5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spans="1:9" ht="22.5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spans="1:9" ht="22.5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spans="1:9" ht="22.5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spans="1:9" ht="22.5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spans="1:9" ht="22.5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spans="1:9" ht="22.5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spans="1:9" ht="22.5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spans="1:9" ht="22.5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spans="1:9" ht="22.5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spans="1:9" ht="22.5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spans="1:9" ht="22.5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spans="1:9" ht="22.5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spans="1:9" ht="22.5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spans="1:9" ht="22.5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spans="1:9" ht="22.5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spans="1:9" ht="22.5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spans="1:9" ht="22.5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spans="1:9" ht="22.5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spans="1:9" ht="22.5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spans="1:9" ht="22.5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spans="1:9" ht="22.5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spans="1:9" ht="22.5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spans="1:9" ht="22.5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spans="1:9" ht="22.5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spans="1:9" ht="22.5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spans="1:9" ht="22.5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spans="1:9" ht="22.5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spans="1:9" ht="22.5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spans="1:9" ht="22.5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spans="1:9" ht="22.5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spans="1:9" ht="22.5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spans="1:9" ht="22.5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spans="1:9" ht="22.5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spans="1:9" ht="22.5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spans="1:9" ht="22.5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spans="1:9" ht="22.5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spans="1:9" ht="22.5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spans="1:9" ht="22.5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spans="1:9" ht="22.5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spans="1:9" ht="22.5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spans="1:9" ht="22.5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spans="1:9" ht="22.5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spans="1:9" ht="22.5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spans="1:9" ht="22.5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spans="1:9" ht="22.5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spans="1:9" ht="22.5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spans="1:9" ht="22.5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spans="1:9" ht="22.5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spans="1:9" ht="22.5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spans="1:9" ht="22.5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spans="1:9" ht="22.5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spans="1:9" ht="22.5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spans="1:9" ht="22.5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spans="1:9" ht="22.5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spans="1:9" ht="22.5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spans="1:9" ht="22.5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spans="1:9" ht="22.5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spans="1:9" ht="22.5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spans="1:9" ht="22.5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spans="1:9" ht="22.5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spans="1:9" ht="22.5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spans="1:9" ht="22.5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spans="1:9" ht="22.5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spans="1:9" ht="22.5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spans="1:9" ht="22.5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spans="1:9" ht="22.5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spans="1:9" ht="22.5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spans="1:9" ht="22.5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spans="1:9" ht="22.5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spans="1:9" ht="22.5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spans="1:9" ht="22.5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spans="1:9" ht="22.5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spans="1:9" ht="22.5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spans="1:9" ht="22.5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spans="1:9" ht="22.5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spans="1:9" ht="22.5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spans="1:9" ht="22.5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spans="1:9" ht="22.5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spans="1:9" ht="22.5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spans="1:9" ht="22.5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spans="1:9" ht="22.5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spans="1:9" ht="22.5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spans="1:9" ht="22.5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spans="1:9" ht="22.5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spans="1:9" ht="22.5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spans="1:9" ht="22.5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spans="1:9" ht="22.5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spans="1:9" ht="22.5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spans="1:9" ht="22.5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spans="1:9" ht="22.5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spans="1:9" ht="22.5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spans="1:9" ht="22.5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spans="1:9" ht="22.5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spans="1:9" ht="22.5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spans="1:9" ht="22.5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spans="1:9" ht="22.5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spans="1:9" ht="22.5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spans="1:9" ht="22.5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spans="1:9" ht="22.5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spans="1:9" ht="22.5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spans="1:9" ht="22.5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spans="1:9" ht="22.5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spans="1:9" ht="22.5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spans="1:9" ht="22.5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spans="1:9" ht="22.5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spans="1:9" ht="22.5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spans="1:9" ht="22.5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spans="1:9" ht="22.5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spans="1:9" ht="22.5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spans="1:9" ht="22.5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spans="1:9" ht="22.5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spans="1:9" ht="22.5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spans="1:9" ht="22.5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spans="1:9" ht="22.5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spans="1:9" ht="22.5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spans="1:9" ht="22.5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spans="1:9" ht="22.5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spans="1:9" ht="22.5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spans="1:9" ht="22.5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spans="1:9" ht="22.5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spans="1:9" ht="22.5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spans="1:9" ht="22.5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spans="1:9" ht="22.5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spans="1:9" ht="22.5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spans="1:9" ht="22.5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spans="1:9" ht="22.5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spans="1:9" ht="22.5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spans="1:9" ht="22.5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spans="1:9" ht="22.5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spans="1:9" ht="22.5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spans="1:9" ht="22.5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spans="1:9" ht="22.5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spans="1:9" ht="22.5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spans="1:9" ht="22.5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spans="1:9" ht="22.5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spans="1:9" ht="22.5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spans="1:9" ht="22.5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spans="1:9" ht="22.5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spans="1:9" ht="22.5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spans="1:9" ht="22.5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spans="1:9" ht="22.5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spans="1:9" ht="22.5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spans="1:9" ht="22.5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spans="1:9" ht="22.5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spans="1:9" ht="22.5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spans="1:9" ht="22.5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spans="1:9" ht="22.5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spans="1:9" ht="22.5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spans="1:9" ht="22.5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spans="1:9" ht="22.5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spans="1:9" ht="22.5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spans="1:9" ht="22.5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spans="1:9" ht="22.5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spans="1:9" ht="22.5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spans="1:9" ht="22.5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spans="1:9" ht="22.5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spans="1:9" ht="22.5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spans="1:9" ht="22.5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spans="1:9" ht="22.5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spans="1:9" ht="22.5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spans="1:9" ht="22.5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spans="1:9" ht="22.5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spans="1:9" ht="22.5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spans="1:9" ht="22.5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spans="1:9" ht="22.5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spans="1:9" ht="22.5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spans="1:9" ht="22.5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spans="1:9" ht="22.5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spans="1:9" ht="22.5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spans="1:9" ht="22.5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spans="1:9" ht="22.5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spans="1:9" ht="22.5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spans="1:9" ht="22.5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spans="1:9" ht="22.5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spans="1:9" ht="22.5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spans="1:9" ht="22.5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spans="1:9" ht="22.5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spans="1:9" ht="22.5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spans="1:9" ht="22.5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spans="1:9" ht="22.5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spans="1:9" ht="22.5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spans="1:9" ht="22.5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spans="1:9" ht="22.5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spans="1:9" ht="22.5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spans="1:9" ht="22.5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spans="1:9" ht="22.5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spans="1:9" ht="22.5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spans="1:9" ht="22.5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spans="1:9" ht="22.5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spans="1:9" ht="22.5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spans="1:9" ht="22.5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spans="1:9" ht="22.5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spans="1:9" ht="22.5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spans="1:9" ht="22.5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spans="1:9" ht="22.5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spans="1:9" ht="22.5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spans="1:9" ht="22.5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spans="1:9" ht="22.5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spans="1:9" ht="22.5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spans="1:9" ht="22.5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spans="1:9" ht="22.5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spans="1:9" ht="22.5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spans="1:9" ht="22.5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spans="1:9" ht="22.5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spans="1:9" ht="22.5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spans="1:9" ht="22.5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E8" sqref="E8:E12"/>
    </sheetView>
  </sheetViews>
  <sheetFormatPr defaultColWidth="6.8515625" defaultRowHeight="19.5" customHeight="1"/>
  <cols>
    <col min="1" max="1" width="22.8515625" style="118" customWidth="1"/>
    <col min="2" max="2" width="19.00390625" style="118" customWidth="1"/>
    <col min="3" max="3" width="28.7109375" style="118" customWidth="1"/>
    <col min="4" max="7" width="19.00390625" style="118" customWidth="1"/>
    <col min="8" max="16384" width="6.8515625" style="119" customWidth="1"/>
  </cols>
  <sheetData>
    <row r="1" spans="1:7" s="117" customFormat="1" ht="19.5" customHeight="1">
      <c r="A1" s="120" t="s">
        <v>311</v>
      </c>
      <c r="B1" s="121"/>
      <c r="C1" s="121"/>
      <c r="D1" s="121"/>
      <c r="E1" s="121"/>
      <c r="F1" s="121"/>
      <c r="G1" s="121"/>
    </row>
    <row r="2" spans="1:7" s="117" customFormat="1" ht="39" customHeight="1">
      <c r="A2" s="122" t="s">
        <v>312</v>
      </c>
      <c r="B2" s="123"/>
      <c r="C2" s="123"/>
      <c r="D2" s="123"/>
      <c r="E2" s="123"/>
      <c r="F2" s="123"/>
      <c r="G2" s="123"/>
    </row>
    <row r="3" spans="1:7" s="117" customFormat="1" ht="19.5" customHeight="1">
      <c r="A3" s="124"/>
      <c r="B3" s="121"/>
      <c r="C3" s="121"/>
      <c r="D3" s="121"/>
      <c r="E3" s="121"/>
      <c r="F3" s="121"/>
      <c r="G3" s="121"/>
    </row>
    <row r="4" spans="1:7" s="117" customFormat="1" ht="30.75" customHeight="1">
      <c r="A4" s="125" t="s">
        <v>313</v>
      </c>
      <c r="B4" s="126"/>
      <c r="C4" s="126"/>
      <c r="D4" s="126"/>
      <c r="E4" s="126"/>
      <c r="F4" s="126"/>
      <c r="G4" s="127" t="s">
        <v>314</v>
      </c>
    </row>
    <row r="5" spans="1:7" s="117" customFormat="1" ht="19.5" customHeight="1">
      <c r="A5" s="128" t="s">
        <v>315</v>
      </c>
      <c r="B5" s="128"/>
      <c r="C5" s="128" t="s">
        <v>316</v>
      </c>
      <c r="D5" s="128"/>
      <c r="E5" s="128"/>
      <c r="F5" s="128"/>
      <c r="G5" s="128"/>
    </row>
    <row r="6" spans="1:7" s="117" customFormat="1" ht="45" customHeight="1">
      <c r="A6" s="129" t="s">
        <v>317</v>
      </c>
      <c r="B6" s="129" t="s">
        <v>318</v>
      </c>
      <c r="C6" s="129" t="s">
        <v>317</v>
      </c>
      <c r="D6" s="129" t="s">
        <v>319</v>
      </c>
      <c r="E6" s="129" t="s">
        <v>320</v>
      </c>
      <c r="F6" s="129" t="s">
        <v>321</v>
      </c>
      <c r="G6" s="129" t="s">
        <v>322</v>
      </c>
    </row>
    <row r="7" spans="1:7" s="117" customFormat="1" ht="22.5" customHeight="1">
      <c r="A7" s="130" t="s">
        <v>323</v>
      </c>
      <c r="B7" s="131">
        <f>SUM(B8:B10)</f>
        <v>28757596</v>
      </c>
      <c r="C7" s="132" t="s">
        <v>324</v>
      </c>
      <c r="D7" s="133">
        <f aca="true" t="shared" si="0" ref="D7:D12">SUM(E7:F7)</f>
        <v>28757596</v>
      </c>
      <c r="E7" s="133">
        <v>8310596</v>
      </c>
      <c r="F7" s="133">
        <v>20447000</v>
      </c>
      <c r="G7" s="133"/>
    </row>
    <row r="8" spans="1:7" s="117" customFormat="1" ht="22.5" customHeight="1">
      <c r="A8" s="134" t="s">
        <v>325</v>
      </c>
      <c r="B8" s="135">
        <v>8310596</v>
      </c>
      <c r="C8" s="132" t="s">
        <v>326</v>
      </c>
      <c r="D8" s="133">
        <f t="shared" si="0"/>
        <v>22285</v>
      </c>
      <c r="E8" s="133">
        <v>22285</v>
      </c>
      <c r="F8" s="133"/>
      <c r="G8" s="136"/>
    </row>
    <row r="9" spans="1:7" s="117" customFormat="1" ht="22.5" customHeight="1">
      <c r="A9" s="134" t="s">
        <v>327</v>
      </c>
      <c r="B9" s="137">
        <v>20447000</v>
      </c>
      <c r="C9" s="132" t="s">
        <v>328</v>
      </c>
      <c r="D9" s="133">
        <f t="shared" si="0"/>
        <v>1370250</v>
      </c>
      <c r="E9" s="133">
        <v>1370250</v>
      </c>
      <c r="F9" s="133"/>
      <c r="G9" s="136"/>
    </row>
    <row r="10" spans="1:7" s="117" customFormat="1" ht="22.5" customHeight="1">
      <c r="A10" s="138" t="s">
        <v>329</v>
      </c>
      <c r="B10" s="139"/>
      <c r="C10" s="132" t="s">
        <v>330</v>
      </c>
      <c r="D10" s="133">
        <f t="shared" si="0"/>
        <v>263425</v>
      </c>
      <c r="E10" s="133">
        <v>263425</v>
      </c>
      <c r="F10" s="133"/>
      <c r="G10" s="136"/>
    </row>
    <row r="11" spans="1:7" s="117" customFormat="1" ht="22.5" customHeight="1">
      <c r="A11" s="140" t="s">
        <v>331</v>
      </c>
      <c r="B11" s="131"/>
      <c r="C11" s="132" t="s">
        <v>332</v>
      </c>
      <c r="D11" s="133">
        <f t="shared" si="0"/>
        <v>26729743</v>
      </c>
      <c r="E11" s="133">
        <v>6282743</v>
      </c>
      <c r="F11" s="133">
        <v>20447000</v>
      </c>
      <c r="G11" s="136"/>
    </row>
    <row r="12" spans="1:7" s="117" customFormat="1" ht="22.5" customHeight="1">
      <c r="A12" s="138" t="s">
        <v>325</v>
      </c>
      <c r="B12" s="135"/>
      <c r="C12" s="132" t="s">
        <v>333</v>
      </c>
      <c r="D12" s="133">
        <f t="shared" si="0"/>
        <v>371893</v>
      </c>
      <c r="E12" s="133">
        <v>371893</v>
      </c>
      <c r="F12" s="133"/>
      <c r="G12" s="136"/>
    </row>
    <row r="13" spans="1:7" s="117" customFormat="1" ht="22.5" customHeight="1">
      <c r="A13" s="138" t="s">
        <v>327</v>
      </c>
      <c r="B13" s="137"/>
      <c r="C13" s="141"/>
      <c r="D13" s="142"/>
      <c r="E13" s="136"/>
      <c r="F13" s="136"/>
      <c r="G13" s="136"/>
    </row>
    <row r="14" spans="1:13" s="117" customFormat="1" ht="22.5" customHeight="1">
      <c r="A14" s="134" t="s">
        <v>329</v>
      </c>
      <c r="B14" s="139"/>
      <c r="C14" s="141"/>
      <c r="D14" s="143"/>
      <c r="E14" s="136"/>
      <c r="F14" s="136"/>
      <c r="G14" s="136"/>
      <c r="M14" s="153"/>
    </row>
    <row r="15" spans="1:13" s="117" customFormat="1" ht="22.5" customHeight="1">
      <c r="A15" s="134"/>
      <c r="B15" s="139"/>
      <c r="C15" s="141"/>
      <c r="D15" s="143"/>
      <c r="E15" s="136"/>
      <c r="F15" s="136"/>
      <c r="G15" s="136"/>
      <c r="M15" s="153"/>
    </row>
    <row r="16" spans="1:13" s="117" customFormat="1" ht="22.5" customHeight="1">
      <c r="A16" s="134"/>
      <c r="B16" s="139"/>
      <c r="C16" s="141"/>
      <c r="D16" s="142"/>
      <c r="E16" s="136"/>
      <c r="F16" s="136"/>
      <c r="G16" s="136"/>
      <c r="M16" s="153"/>
    </row>
    <row r="17" spans="1:13" s="117" customFormat="1" ht="22.5" customHeight="1">
      <c r="A17" s="134"/>
      <c r="B17" s="139"/>
      <c r="C17" s="144"/>
      <c r="D17" s="136"/>
      <c r="E17" s="136"/>
      <c r="F17" s="136"/>
      <c r="G17" s="136"/>
      <c r="M17" s="153"/>
    </row>
    <row r="18" spans="1:7" s="117" customFormat="1" ht="22.5" customHeight="1">
      <c r="A18" s="140"/>
      <c r="B18" s="145"/>
      <c r="C18" s="146"/>
      <c r="D18" s="147"/>
      <c r="E18" s="147"/>
      <c r="F18" s="147"/>
      <c r="G18" s="147"/>
    </row>
    <row r="19" spans="1:7" s="117" customFormat="1" ht="22.5" customHeight="1">
      <c r="A19" s="140"/>
      <c r="B19" s="145"/>
      <c r="C19" s="145" t="s">
        <v>334</v>
      </c>
      <c r="D19" s="148">
        <f>E19+F19+G19</f>
        <v>0</v>
      </c>
      <c r="E19" s="149">
        <f>B8+B12-E7</f>
        <v>0</v>
      </c>
      <c r="F19" s="149">
        <f>B9+B13-F7</f>
        <v>0</v>
      </c>
      <c r="G19" s="149">
        <f>B10+B14-G7</f>
        <v>0</v>
      </c>
    </row>
    <row r="20" spans="1:7" s="117" customFormat="1" ht="22.5" customHeight="1">
      <c r="A20" s="140"/>
      <c r="B20" s="145"/>
      <c r="C20" s="145"/>
      <c r="D20" s="149"/>
      <c r="E20" s="149"/>
      <c r="F20" s="149"/>
      <c r="G20" s="150"/>
    </row>
    <row r="21" spans="1:7" s="117" customFormat="1" ht="22.5" customHeight="1">
      <c r="A21" s="140" t="s">
        <v>335</v>
      </c>
      <c r="B21" s="151">
        <f>B7+B11</f>
        <v>28757596</v>
      </c>
      <c r="C21" s="151" t="s">
        <v>336</v>
      </c>
      <c r="D21" s="149">
        <f>SUM(D7+D19)</f>
        <v>28757596</v>
      </c>
      <c r="E21" s="149">
        <f>SUM(E7+E19)</f>
        <v>8310596</v>
      </c>
      <c r="F21" s="149">
        <f>SUM(F7+F19)</f>
        <v>20447000</v>
      </c>
      <c r="G21" s="149">
        <f>SUM(G7+G19)</f>
        <v>0</v>
      </c>
    </row>
    <row r="22" spans="1:6" ht="19.5" customHeight="1">
      <c r="A22" s="152"/>
      <c r="B22" s="152"/>
      <c r="C22" s="152"/>
      <c r="D22" s="152"/>
      <c r="E22" s="152"/>
      <c r="F22" s="152"/>
    </row>
  </sheetData>
  <sheetProtection/>
  <mergeCells count="2">
    <mergeCell ref="A5:B5"/>
    <mergeCell ref="C5:G5"/>
  </mergeCells>
  <printOptions horizontalCentered="1"/>
  <pageMargins left="0.2" right="0.2" top="0" bottom="0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J21" sqref="J21"/>
    </sheetView>
  </sheetViews>
  <sheetFormatPr defaultColWidth="6.8515625" defaultRowHeight="12.75" customHeight="1"/>
  <cols>
    <col min="1" max="1" width="21.00390625" style="1" customWidth="1"/>
    <col min="2" max="2" width="46.57421875" style="1" customWidth="1"/>
    <col min="3" max="4" width="16.421875" style="1" customWidth="1"/>
    <col min="5" max="5" width="16.7109375" style="1" customWidth="1"/>
    <col min="6" max="6" width="14.57421875" style="1" customWidth="1"/>
    <col min="7" max="16384" width="6.8515625" style="1" customWidth="1"/>
  </cols>
  <sheetData>
    <row r="1" ht="19.5" customHeight="1">
      <c r="A1" s="2" t="s">
        <v>337</v>
      </c>
    </row>
    <row r="2" spans="1:6" ht="42" customHeight="1">
      <c r="A2" s="107" t="s">
        <v>338</v>
      </c>
      <c r="B2" s="86"/>
      <c r="C2" s="86"/>
      <c r="D2" s="86"/>
      <c r="E2" s="86"/>
      <c r="F2" s="86"/>
    </row>
    <row r="3" spans="1:6" ht="19.5" customHeight="1">
      <c r="A3" s="94"/>
      <c r="B3" s="86"/>
      <c r="C3" s="86"/>
      <c r="D3" s="86"/>
      <c r="E3" s="86"/>
      <c r="F3" s="86"/>
    </row>
    <row r="4" spans="1:6" ht="30.75" customHeight="1">
      <c r="A4" s="63" t="s">
        <v>313</v>
      </c>
      <c r="B4" s="11"/>
      <c r="C4" s="11"/>
      <c r="D4" s="11"/>
      <c r="E4" s="11"/>
      <c r="F4" s="113" t="s">
        <v>314</v>
      </c>
    </row>
    <row r="5" spans="1:6" ht="22.5" customHeight="1">
      <c r="A5" s="39" t="s">
        <v>339</v>
      </c>
      <c r="B5" s="39"/>
      <c r="C5" s="39" t="s">
        <v>340</v>
      </c>
      <c r="D5" s="39" t="s">
        <v>341</v>
      </c>
      <c r="E5" s="39"/>
      <c r="F5" s="39"/>
    </row>
    <row r="6" spans="1:6" ht="22.5" customHeight="1">
      <c r="A6" s="39" t="s">
        <v>342</v>
      </c>
      <c r="B6" s="39" t="s">
        <v>343</v>
      </c>
      <c r="C6" s="39"/>
      <c r="D6" s="39" t="s">
        <v>344</v>
      </c>
      <c r="E6" s="39" t="s">
        <v>345</v>
      </c>
      <c r="F6" s="39" t="s">
        <v>346</v>
      </c>
    </row>
    <row r="7" spans="1:6" ht="22.5" customHeight="1">
      <c r="A7" s="39"/>
      <c r="B7" s="39" t="s">
        <v>347</v>
      </c>
      <c r="C7" s="114">
        <f>C8+C11+C16+C20+C27</f>
        <v>4292765</v>
      </c>
      <c r="D7" s="114">
        <f>D8+D11+D16+D20+D27</f>
        <v>8310596</v>
      </c>
      <c r="E7" s="114">
        <f>E8+E11+E16+E20+E27</f>
        <v>7908396</v>
      </c>
      <c r="F7" s="114">
        <f>F8+F11+F16+F20+F27</f>
        <v>402200</v>
      </c>
    </row>
    <row r="8" spans="1:6" ht="22.5" customHeight="1">
      <c r="A8" s="18" t="s">
        <v>348</v>
      </c>
      <c r="B8" s="19" t="s">
        <v>349</v>
      </c>
      <c r="C8" s="115">
        <v>18037</v>
      </c>
      <c r="D8" s="20">
        <f aca="true" t="shared" si="0" ref="D8:D29">SUM(E8:F8)</f>
        <v>22285</v>
      </c>
      <c r="E8" s="20">
        <v>22285</v>
      </c>
      <c r="F8" s="20"/>
    </row>
    <row r="9" spans="1:6" ht="22.5" customHeight="1">
      <c r="A9" s="18" t="s">
        <v>350</v>
      </c>
      <c r="B9" s="19" t="s">
        <v>351</v>
      </c>
      <c r="C9" s="115">
        <v>18037</v>
      </c>
      <c r="D9" s="20">
        <f t="shared" si="0"/>
        <v>22285</v>
      </c>
      <c r="E9" s="20">
        <v>22285</v>
      </c>
      <c r="F9" s="20"/>
    </row>
    <row r="10" spans="1:6" ht="22.5" customHeight="1">
      <c r="A10" s="18" t="s">
        <v>352</v>
      </c>
      <c r="B10" s="19" t="s">
        <v>353</v>
      </c>
      <c r="C10" s="115">
        <v>18037</v>
      </c>
      <c r="D10" s="20">
        <f t="shared" si="0"/>
        <v>22285</v>
      </c>
      <c r="E10" s="20">
        <v>22285</v>
      </c>
      <c r="F10" s="20"/>
    </row>
    <row r="11" spans="1:6" ht="22.5" customHeight="1">
      <c r="A11" s="18" t="s">
        <v>354</v>
      </c>
      <c r="B11" s="19" t="s">
        <v>355</v>
      </c>
      <c r="C11" s="20">
        <v>647839</v>
      </c>
      <c r="D11" s="20">
        <f t="shared" si="0"/>
        <v>1370250</v>
      </c>
      <c r="E11" s="20">
        <v>1370250</v>
      </c>
      <c r="F11" s="20"/>
    </row>
    <row r="12" spans="1:6" ht="22.5" customHeight="1">
      <c r="A12" s="18" t="s">
        <v>356</v>
      </c>
      <c r="B12" s="19" t="s">
        <v>357</v>
      </c>
      <c r="C12" s="20">
        <v>647839</v>
      </c>
      <c r="D12" s="20">
        <f t="shared" si="0"/>
        <v>1370250</v>
      </c>
      <c r="E12" s="20">
        <v>1370250</v>
      </c>
      <c r="F12" s="20"/>
    </row>
    <row r="13" spans="1:6" ht="22.5" customHeight="1">
      <c r="A13" s="18" t="s">
        <v>358</v>
      </c>
      <c r="B13" s="19" t="s">
        <v>359</v>
      </c>
      <c r="C13" s="115">
        <v>462742</v>
      </c>
      <c r="D13" s="20">
        <f t="shared" si="0"/>
        <v>619822</v>
      </c>
      <c r="E13" s="20">
        <v>619822</v>
      </c>
      <c r="F13" s="20"/>
    </row>
    <row r="14" spans="1:6" ht="22.5" customHeight="1">
      <c r="A14" s="18" t="s">
        <v>360</v>
      </c>
      <c r="B14" s="19" t="s">
        <v>361</v>
      </c>
      <c r="C14" s="115">
        <v>185097</v>
      </c>
      <c r="D14" s="20">
        <f t="shared" si="0"/>
        <v>247928</v>
      </c>
      <c r="E14" s="20">
        <v>247928</v>
      </c>
      <c r="F14" s="20"/>
    </row>
    <row r="15" spans="1:6" ht="22.5" customHeight="1">
      <c r="A15" s="18" t="s">
        <v>362</v>
      </c>
      <c r="B15" s="19" t="s">
        <v>363</v>
      </c>
      <c r="C15" s="115"/>
      <c r="D15" s="20">
        <f t="shared" si="0"/>
        <v>502500</v>
      </c>
      <c r="E15" s="20">
        <v>502500</v>
      </c>
      <c r="F15" s="20"/>
    </row>
    <row r="16" spans="1:6" ht="22.5" customHeight="1">
      <c r="A16" s="18">
        <v>210</v>
      </c>
      <c r="B16" s="19" t="s">
        <v>364</v>
      </c>
      <c r="C16" s="115">
        <v>196665</v>
      </c>
      <c r="D16" s="20">
        <f t="shared" si="0"/>
        <v>263425</v>
      </c>
      <c r="E16" s="20">
        <v>263425</v>
      </c>
      <c r="F16" s="20"/>
    </row>
    <row r="17" spans="1:6" ht="22.5" customHeight="1">
      <c r="A17" s="18" t="s">
        <v>365</v>
      </c>
      <c r="B17" s="19" t="s">
        <v>366</v>
      </c>
      <c r="C17" s="115">
        <v>196665</v>
      </c>
      <c r="D17" s="20">
        <f t="shared" si="0"/>
        <v>263425</v>
      </c>
      <c r="E17" s="20">
        <v>263425</v>
      </c>
      <c r="F17" s="20"/>
    </row>
    <row r="18" spans="1:6" ht="22.5" customHeight="1">
      <c r="A18" s="18" t="s">
        <v>367</v>
      </c>
      <c r="B18" s="19" t="s">
        <v>368</v>
      </c>
      <c r="C18" s="20"/>
      <c r="D18" s="20">
        <f t="shared" si="0"/>
        <v>45318</v>
      </c>
      <c r="E18" s="20">
        <v>45318</v>
      </c>
      <c r="F18" s="20"/>
    </row>
    <row r="19" spans="1:6" ht="22.5" customHeight="1">
      <c r="A19" s="18" t="s">
        <v>369</v>
      </c>
      <c r="B19" s="19" t="s">
        <v>370</v>
      </c>
      <c r="C19" s="115">
        <v>196665</v>
      </c>
      <c r="D19" s="20">
        <f t="shared" si="0"/>
        <v>218107</v>
      </c>
      <c r="E19" s="20">
        <v>218107</v>
      </c>
      <c r="F19" s="20"/>
    </row>
    <row r="20" spans="1:6" ht="22.5" customHeight="1">
      <c r="A20" s="18">
        <v>212</v>
      </c>
      <c r="B20" s="19" t="s">
        <v>371</v>
      </c>
      <c r="C20" s="20">
        <v>3152579</v>
      </c>
      <c r="D20" s="20">
        <f t="shared" si="0"/>
        <v>6282743</v>
      </c>
      <c r="E20" s="20">
        <v>5880543</v>
      </c>
      <c r="F20" s="20">
        <v>402200</v>
      </c>
    </row>
    <row r="21" spans="1:6" ht="22.5" customHeight="1">
      <c r="A21" s="18" t="s">
        <v>372</v>
      </c>
      <c r="B21" s="19" t="s">
        <v>373</v>
      </c>
      <c r="C21" s="20"/>
      <c r="D21" s="20">
        <f t="shared" si="0"/>
        <v>1236260</v>
      </c>
      <c r="E21" s="20">
        <v>1060260</v>
      </c>
      <c r="F21" s="20">
        <v>176000</v>
      </c>
    </row>
    <row r="22" spans="1:6" ht="22.5" customHeight="1">
      <c r="A22" s="18" t="s">
        <v>374</v>
      </c>
      <c r="B22" s="19" t="s">
        <v>375</v>
      </c>
      <c r="C22" s="20"/>
      <c r="D22" s="20">
        <f t="shared" si="0"/>
        <v>1236260</v>
      </c>
      <c r="E22" s="20">
        <v>1060260</v>
      </c>
      <c r="F22" s="20">
        <v>176000</v>
      </c>
    </row>
    <row r="23" spans="1:6" ht="22.5" customHeight="1">
      <c r="A23" s="18" t="s">
        <v>376</v>
      </c>
      <c r="B23" s="19" t="s">
        <v>377</v>
      </c>
      <c r="C23" s="115">
        <v>1541895</v>
      </c>
      <c r="D23" s="20">
        <f t="shared" si="0"/>
        <v>0</v>
      </c>
      <c r="E23" s="20"/>
      <c r="F23" s="20"/>
    </row>
    <row r="24" spans="1:6" ht="22.5" customHeight="1">
      <c r="A24" s="18" t="s">
        <v>378</v>
      </c>
      <c r="B24" s="116" t="s">
        <v>379</v>
      </c>
      <c r="C24" s="115">
        <v>1541895</v>
      </c>
      <c r="D24" s="20">
        <f t="shared" si="0"/>
        <v>0</v>
      </c>
      <c r="E24" s="20"/>
      <c r="F24" s="20"/>
    </row>
    <row r="25" spans="1:6" ht="22.5" customHeight="1">
      <c r="A25" s="18" t="s">
        <v>380</v>
      </c>
      <c r="B25" s="19" t="s">
        <v>381</v>
      </c>
      <c r="C25" s="115">
        <v>1610684</v>
      </c>
      <c r="D25" s="20">
        <f t="shared" si="0"/>
        <v>5046483</v>
      </c>
      <c r="E25" s="20">
        <v>4820283</v>
      </c>
      <c r="F25" s="20">
        <v>226200</v>
      </c>
    </row>
    <row r="26" spans="1:6" ht="22.5" customHeight="1">
      <c r="A26" s="18" t="s">
        <v>382</v>
      </c>
      <c r="B26" s="19" t="s">
        <v>383</v>
      </c>
      <c r="C26" s="115">
        <v>1610684</v>
      </c>
      <c r="D26" s="20">
        <f t="shared" si="0"/>
        <v>5046483</v>
      </c>
      <c r="E26" s="20">
        <v>4820283</v>
      </c>
      <c r="F26" s="20">
        <v>226200</v>
      </c>
    </row>
    <row r="27" spans="1:6" ht="22.5" customHeight="1">
      <c r="A27" s="18">
        <v>221</v>
      </c>
      <c r="B27" s="19" t="s">
        <v>384</v>
      </c>
      <c r="C27" s="115">
        <v>277645</v>
      </c>
      <c r="D27" s="20">
        <f t="shared" si="0"/>
        <v>371893</v>
      </c>
      <c r="E27" s="20">
        <v>371893</v>
      </c>
      <c r="F27" s="20"/>
    </row>
    <row r="28" spans="1:6" ht="22.5" customHeight="1">
      <c r="A28" s="18" t="s">
        <v>385</v>
      </c>
      <c r="B28" s="19" t="s">
        <v>386</v>
      </c>
      <c r="C28" s="115">
        <v>277645</v>
      </c>
      <c r="D28" s="20">
        <f t="shared" si="0"/>
        <v>371893</v>
      </c>
      <c r="E28" s="20">
        <v>371893</v>
      </c>
      <c r="F28" s="20"/>
    </row>
    <row r="29" spans="1:6" ht="22.5" customHeight="1">
      <c r="A29" s="18" t="s">
        <v>387</v>
      </c>
      <c r="B29" s="19" t="s">
        <v>388</v>
      </c>
      <c r="C29" s="115">
        <v>277645</v>
      </c>
      <c r="D29" s="20">
        <f t="shared" si="0"/>
        <v>371893</v>
      </c>
      <c r="E29" s="20">
        <v>371893</v>
      </c>
      <c r="F29" s="20"/>
    </row>
    <row r="30" spans="1:6" ht="22.5" customHeight="1">
      <c r="A30" s="93" t="s">
        <v>389</v>
      </c>
      <c r="B30" s="3"/>
      <c r="C30" s="3"/>
      <c r="D30" s="3"/>
      <c r="E30" s="3"/>
      <c r="F30" s="3"/>
    </row>
  </sheetData>
  <sheetProtection/>
  <mergeCells count="3">
    <mergeCell ref="A5:B5"/>
    <mergeCell ref="D5:F5"/>
    <mergeCell ref="C5:C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Zeros="0" workbookViewId="0" topLeftCell="A1">
      <selection activeCell="G11" sqref="G11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390</v>
      </c>
      <c r="E1" s="59"/>
    </row>
    <row r="2" spans="1:5" ht="34.5" customHeight="1">
      <c r="A2" s="107" t="s">
        <v>391</v>
      </c>
      <c r="B2" s="108"/>
      <c r="C2" s="108"/>
      <c r="D2" s="108"/>
      <c r="E2" s="108"/>
    </row>
    <row r="3" spans="1:5" ht="19.5" customHeight="1">
      <c r="A3" s="108"/>
      <c r="B3" s="108"/>
      <c r="C3" s="108"/>
      <c r="D3" s="108"/>
      <c r="E3" s="108"/>
    </row>
    <row r="4" spans="1:5" s="95" customFormat="1" ht="30.75" customHeight="1">
      <c r="A4" s="63" t="s">
        <v>313</v>
      </c>
      <c r="B4" s="11"/>
      <c r="C4" s="11"/>
      <c r="D4" s="11"/>
      <c r="E4" s="12" t="s">
        <v>314</v>
      </c>
    </row>
    <row r="5" spans="1:5" s="95" customFormat="1" ht="19.5" customHeight="1">
      <c r="A5" s="39" t="s">
        <v>392</v>
      </c>
      <c r="B5" s="39"/>
      <c r="C5" s="39" t="s">
        <v>393</v>
      </c>
      <c r="D5" s="39"/>
      <c r="E5" s="39"/>
    </row>
    <row r="6" spans="1:5" s="95" customFormat="1" ht="19.5" customHeight="1">
      <c r="A6" s="39" t="s">
        <v>342</v>
      </c>
      <c r="B6" s="39" t="s">
        <v>343</v>
      </c>
      <c r="C6" s="39" t="s">
        <v>319</v>
      </c>
      <c r="D6" s="39" t="s">
        <v>394</v>
      </c>
      <c r="E6" s="39" t="s">
        <v>395</v>
      </c>
    </row>
    <row r="7" spans="1:10" s="95" customFormat="1" ht="19.5" customHeight="1">
      <c r="A7" s="109" t="s">
        <v>396</v>
      </c>
      <c r="B7" s="110" t="s">
        <v>397</v>
      </c>
      <c r="C7" s="20">
        <f>SUM(D7:E7)</f>
        <v>7908396</v>
      </c>
      <c r="D7" s="20">
        <f>D8+D20+D34</f>
        <v>7021570</v>
      </c>
      <c r="E7" s="20">
        <f>E8+E20+E34</f>
        <v>886826</v>
      </c>
      <c r="J7" s="58"/>
    </row>
    <row r="8" spans="1:7" s="95" customFormat="1" ht="19.5" customHeight="1">
      <c r="A8" s="109" t="s">
        <v>398</v>
      </c>
      <c r="B8" s="51" t="s">
        <v>399</v>
      </c>
      <c r="C8" s="20">
        <f aca="true" t="shared" si="0" ref="C8:C36">SUM(D8:E8)</f>
        <v>6512470</v>
      </c>
      <c r="D8" s="77">
        <f>SUM(D9:D19)</f>
        <v>6512470</v>
      </c>
      <c r="E8" s="20"/>
      <c r="G8" s="58"/>
    </row>
    <row r="9" spans="1:11" s="95" customFormat="1" ht="19.5" customHeight="1">
      <c r="A9" s="109" t="s">
        <v>400</v>
      </c>
      <c r="B9" s="51" t="s">
        <v>401</v>
      </c>
      <c r="C9" s="20">
        <f t="shared" si="0"/>
        <v>1485708</v>
      </c>
      <c r="D9" s="77">
        <v>1485708</v>
      </c>
      <c r="E9" s="20"/>
      <c r="F9" s="58"/>
      <c r="G9" s="58"/>
      <c r="K9" s="58"/>
    </row>
    <row r="10" spans="1:8" s="95" customFormat="1" ht="19.5" customHeight="1">
      <c r="A10" s="109" t="s">
        <v>402</v>
      </c>
      <c r="B10" s="51" t="s">
        <v>403</v>
      </c>
      <c r="C10" s="20">
        <f t="shared" si="0"/>
        <v>301656</v>
      </c>
      <c r="D10" s="20">
        <v>301656</v>
      </c>
      <c r="E10" s="20"/>
      <c r="F10" s="58"/>
      <c r="H10" s="58"/>
    </row>
    <row r="11" spans="1:8" s="95" customFormat="1" ht="19.5" customHeight="1">
      <c r="A11" s="109" t="s">
        <v>404</v>
      </c>
      <c r="B11" s="51" t="s">
        <v>405</v>
      </c>
      <c r="C11" s="20">
        <f t="shared" si="0"/>
        <v>39840</v>
      </c>
      <c r="D11" s="20">
        <v>39840</v>
      </c>
      <c r="E11" s="20"/>
      <c r="F11" s="58"/>
      <c r="H11" s="58"/>
    </row>
    <row r="12" spans="1:8" s="95" customFormat="1" ht="19.5" customHeight="1">
      <c r="A12" s="109" t="s">
        <v>406</v>
      </c>
      <c r="B12" s="51" t="s">
        <v>407</v>
      </c>
      <c r="C12" s="20">
        <f t="shared" si="0"/>
        <v>2687916</v>
      </c>
      <c r="D12" s="20">
        <v>2687916</v>
      </c>
      <c r="E12" s="20"/>
      <c r="F12" s="58"/>
      <c r="G12" s="58"/>
      <c r="H12" s="58"/>
    </row>
    <row r="13" spans="1:10" s="95" customFormat="1" ht="19.5" customHeight="1">
      <c r="A13" s="109" t="s">
        <v>408</v>
      </c>
      <c r="B13" s="51" t="s">
        <v>409</v>
      </c>
      <c r="C13" s="20">
        <f t="shared" si="0"/>
        <v>619822</v>
      </c>
      <c r="D13" s="20">
        <v>619822</v>
      </c>
      <c r="E13" s="20"/>
      <c r="F13" s="58"/>
      <c r="J13" s="58"/>
    </row>
    <row r="14" spans="1:11" s="95" customFormat="1" ht="19.5" customHeight="1">
      <c r="A14" s="109" t="s">
        <v>410</v>
      </c>
      <c r="B14" s="51" t="s">
        <v>411</v>
      </c>
      <c r="C14" s="20">
        <f t="shared" si="0"/>
        <v>247928</v>
      </c>
      <c r="D14" s="20">
        <v>247928</v>
      </c>
      <c r="E14" s="20"/>
      <c r="F14" s="58"/>
      <c r="G14" s="58"/>
      <c r="K14" s="58"/>
    </row>
    <row r="15" spans="1:11" s="95" customFormat="1" ht="19.5" customHeight="1">
      <c r="A15" s="109" t="s">
        <v>412</v>
      </c>
      <c r="B15" s="51" t="s">
        <v>413</v>
      </c>
      <c r="C15" s="20">
        <f t="shared" si="0"/>
        <v>263425</v>
      </c>
      <c r="D15" s="20">
        <v>263425</v>
      </c>
      <c r="E15" s="20"/>
      <c r="F15" s="58"/>
      <c r="G15" s="58"/>
      <c r="K15" s="58"/>
    </row>
    <row r="16" spans="1:11" s="95" customFormat="1" ht="19.5" customHeight="1">
      <c r="A16" s="109" t="s">
        <v>414</v>
      </c>
      <c r="B16" s="51" t="s">
        <v>415</v>
      </c>
      <c r="C16" s="20">
        <f t="shared" si="0"/>
        <v>127146</v>
      </c>
      <c r="D16" s="20">
        <v>127146</v>
      </c>
      <c r="E16" s="20"/>
      <c r="F16" s="58"/>
      <c r="G16" s="58"/>
      <c r="K16" s="58"/>
    </row>
    <row r="17" spans="1:11" s="95" customFormat="1" ht="19.5" customHeight="1">
      <c r="A17" s="109" t="s">
        <v>416</v>
      </c>
      <c r="B17" s="51" t="s">
        <v>417</v>
      </c>
      <c r="C17" s="20">
        <f t="shared" si="0"/>
        <v>371893</v>
      </c>
      <c r="D17" s="20">
        <v>371893</v>
      </c>
      <c r="E17" s="20"/>
      <c r="F17" s="58"/>
      <c r="G17" s="58"/>
      <c r="K17" s="58"/>
    </row>
    <row r="18" spans="1:11" s="95" customFormat="1" ht="19.5" customHeight="1">
      <c r="A18" s="109" t="s">
        <v>418</v>
      </c>
      <c r="B18" s="51" t="s">
        <v>419</v>
      </c>
      <c r="C18" s="20">
        <f t="shared" si="0"/>
        <v>75200</v>
      </c>
      <c r="D18" s="20">
        <v>75200</v>
      </c>
      <c r="E18" s="20"/>
      <c r="F18" s="58"/>
      <c r="G18" s="58"/>
      <c r="K18" s="58"/>
    </row>
    <row r="19" spans="1:11" s="95" customFormat="1" ht="19.5" customHeight="1">
      <c r="A19" s="109" t="s">
        <v>420</v>
      </c>
      <c r="B19" s="51" t="s">
        <v>421</v>
      </c>
      <c r="C19" s="20">
        <f t="shared" si="0"/>
        <v>291936</v>
      </c>
      <c r="D19" s="20">
        <v>291936</v>
      </c>
      <c r="E19" s="20"/>
      <c r="F19" s="58"/>
      <c r="G19" s="58"/>
      <c r="K19" s="58"/>
    </row>
    <row r="20" spans="1:11" s="95" customFormat="1" ht="19.5" customHeight="1">
      <c r="A20" s="109" t="s">
        <v>422</v>
      </c>
      <c r="B20" s="51" t="s">
        <v>423</v>
      </c>
      <c r="C20" s="20">
        <f t="shared" si="0"/>
        <v>886826</v>
      </c>
      <c r="D20" s="20"/>
      <c r="E20" s="20">
        <v>886826</v>
      </c>
      <c r="F20" s="58"/>
      <c r="G20" s="58"/>
      <c r="K20" s="58"/>
    </row>
    <row r="21" spans="1:11" s="95" customFormat="1" ht="19.5" customHeight="1">
      <c r="A21" s="109" t="s">
        <v>424</v>
      </c>
      <c r="B21" s="111" t="s">
        <v>425</v>
      </c>
      <c r="C21" s="20">
        <f t="shared" si="0"/>
        <v>202060</v>
      </c>
      <c r="D21" s="20"/>
      <c r="E21" s="20">
        <v>202060</v>
      </c>
      <c r="F21" s="58"/>
      <c r="G21" s="58"/>
      <c r="K21" s="58"/>
    </row>
    <row r="22" spans="1:11" s="95" customFormat="1" ht="19.5" customHeight="1">
      <c r="A22" s="109" t="s">
        <v>426</v>
      </c>
      <c r="B22" s="111" t="s">
        <v>427</v>
      </c>
      <c r="C22" s="20">
        <f t="shared" si="0"/>
        <v>23000</v>
      </c>
      <c r="D22" s="20"/>
      <c r="E22" s="20">
        <v>23000</v>
      </c>
      <c r="F22" s="58"/>
      <c r="G22" s="58"/>
      <c r="K22" s="58"/>
    </row>
    <row r="23" spans="1:11" s="95" customFormat="1" ht="19.5" customHeight="1">
      <c r="A23" s="109" t="s">
        <v>428</v>
      </c>
      <c r="B23" s="111" t="s">
        <v>429</v>
      </c>
      <c r="C23" s="20">
        <f t="shared" si="0"/>
        <v>100000</v>
      </c>
      <c r="D23" s="20"/>
      <c r="E23" s="20">
        <v>100000</v>
      </c>
      <c r="F23" s="58"/>
      <c r="G23" s="58"/>
      <c r="K23" s="58"/>
    </row>
    <row r="24" spans="1:11" s="95" customFormat="1" ht="19.5" customHeight="1">
      <c r="A24" s="109" t="s">
        <v>430</v>
      </c>
      <c r="B24" s="111" t="s">
        <v>431</v>
      </c>
      <c r="C24" s="20">
        <f t="shared" si="0"/>
        <v>47000</v>
      </c>
      <c r="D24" s="20"/>
      <c r="E24" s="20">
        <v>47000</v>
      </c>
      <c r="F24" s="58"/>
      <c r="G24" s="58"/>
      <c r="K24" s="58"/>
    </row>
    <row r="25" spans="1:7" s="95" customFormat="1" ht="19.5" customHeight="1">
      <c r="A25" s="109" t="s">
        <v>432</v>
      </c>
      <c r="B25" s="69" t="s">
        <v>433</v>
      </c>
      <c r="C25" s="20">
        <f t="shared" si="0"/>
        <v>145000</v>
      </c>
      <c r="D25" s="20"/>
      <c r="E25" s="20">
        <v>145000</v>
      </c>
      <c r="F25" s="58"/>
      <c r="G25" s="58"/>
    </row>
    <row r="26" spans="1:11" s="95" customFormat="1" ht="19.5" customHeight="1">
      <c r="A26" s="109" t="s">
        <v>434</v>
      </c>
      <c r="B26" s="112" t="s">
        <v>435</v>
      </c>
      <c r="C26" s="20">
        <f t="shared" si="0"/>
        <v>10000</v>
      </c>
      <c r="D26" s="20"/>
      <c r="E26" s="20">
        <v>10000</v>
      </c>
      <c r="F26" s="58"/>
      <c r="G26" s="58"/>
      <c r="K26" s="58"/>
    </row>
    <row r="27" spans="1:8" s="95" customFormat="1" ht="19.5" customHeight="1">
      <c r="A27" s="109" t="s">
        <v>436</v>
      </c>
      <c r="B27" s="71" t="s">
        <v>437</v>
      </c>
      <c r="C27" s="20">
        <f t="shared" si="0"/>
        <v>22285</v>
      </c>
      <c r="D27" s="20"/>
      <c r="E27" s="20">
        <v>22285</v>
      </c>
      <c r="F27" s="58"/>
      <c r="G27" s="58"/>
      <c r="H27" s="58"/>
    </row>
    <row r="28" spans="1:11" s="95" customFormat="1" ht="19.5" customHeight="1">
      <c r="A28" s="109" t="s">
        <v>438</v>
      </c>
      <c r="B28" s="112" t="s">
        <v>439</v>
      </c>
      <c r="C28" s="20">
        <f t="shared" si="0"/>
        <v>9940</v>
      </c>
      <c r="D28" s="20"/>
      <c r="E28" s="20">
        <v>9940</v>
      </c>
      <c r="F28" s="58"/>
      <c r="G28" s="58"/>
      <c r="K28" s="58"/>
    </row>
    <row r="29" spans="1:11" s="95" customFormat="1" ht="19.5" customHeight="1">
      <c r="A29" s="109" t="s">
        <v>440</v>
      </c>
      <c r="B29" s="112" t="s">
        <v>441</v>
      </c>
      <c r="C29" s="20">
        <f t="shared" si="0"/>
        <v>90000</v>
      </c>
      <c r="D29" s="20"/>
      <c r="E29" s="20">
        <v>90000</v>
      </c>
      <c r="F29" s="58"/>
      <c r="G29" s="58"/>
      <c r="K29" s="58"/>
    </row>
    <row r="30" spans="1:9" s="95" customFormat="1" ht="19.5" customHeight="1">
      <c r="A30" s="109" t="s">
        <v>442</v>
      </c>
      <c r="B30" s="69" t="s">
        <v>443</v>
      </c>
      <c r="C30" s="20">
        <f t="shared" si="0"/>
        <v>96141</v>
      </c>
      <c r="D30" s="20"/>
      <c r="E30" s="20">
        <v>96141</v>
      </c>
      <c r="F30" s="58"/>
      <c r="G30" s="58"/>
      <c r="H30" s="58"/>
      <c r="I30" s="58"/>
    </row>
    <row r="31" spans="1:7" s="95" customFormat="1" ht="19.5" customHeight="1">
      <c r="A31" s="109" t="s">
        <v>444</v>
      </c>
      <c r="B31" s="71" t="s">
        <v>445</v>
      </c>
      <c r="C31" s="20">
        <f t="shared" si="0"/>
        <v>52000</v>
      </c>
      <c r="D31" s="20"/>
      <c r="E31" s="20">
        <v>52000</v>
      </c>
      <c r="F31" s="58"/>
      <c r="G31" s="58"/>
    </row>
    <row r="32" spans="1:16" s="95" customFormat="1" ht="19.5" customHeight="1">
      <c r="A32" s="109" t="s">
        <v>446</v>
      </c>
      <c r="B32" s="71" t="s">
        <v>447</v>
      </c>
      <c r="C32" s="20">
        <f t="shared" si="0"/>
        <v>59400</v>
      </c>
      <c r="D32" s="20"/>
      <c r="E32" s="20">
        <v>59400</v>
      </c>
      <c r="F32" s="58"/>
      <c r="G32" s="58"/>
      <c r="H32" s="58"/>
      <c r="P32" s="58"/>
    </row>
    <row r="33" spans="1:9" s="95" customFormat="1" ht="19.5" customHeight="1">
      <c r="A33" s="109" t="s">
        <v>448</v>
      </c>
      <c r="B33" s="71" t="s">
        <v>449</v>
      </c>
      <c r="C33" s="20">
        <f t="shared" si="0"/>
        <v>30000</v>
      </c>
      <c r="D33" s="20"/>
      <c r="E33" s="20">
        <v>30000</v>
      </c>
      <c r="F33" s="58"/>
      <c r="G33" s="58"/>
      <c r="H33" s="58"/>
      <c r="I33" s="58"/>
    </row>
    <row r="34" spans="1:8" s="95" customFormat="1" ht="19.5" customHeight="1">
      <c r="A34" s="109" t="s">
        <v>450</v>
      </c>
      <c r="B34" s="51" t="s">
        <v>451</v>
      </c>
      <c r="C34" s="20">
        <f t="shared" si="0"/>
        <v>509100</v>
      </c>
      <c r="D34" s="77">
        <f>SUM(D35:D36)</f>
        <v>509100</v>
      </c>
      <c r="E34" s="20"/>
      <c r="F34" s="58"/>
      <c r="H34" s="58"/>
    </row>
    <row r="35" spans="1:7" s="95" customFormat="1" ht="19.5" customHeight="1">
      <c r="A35" s="109" t="s">
        <v>452</v>
      </c>
      <c r="B35" s="71" t="s">
        <v>453</v>
      </c>
      <c r="C35" s="20">
        <f t="shared" si="0"/>
        <v>6000</v>
      </c>
      <c r="D35" s="20">
        <v>6000</v>
      </c>
      <c r="E35" s="20"/>
      <c r="F35" s="58"/>
      <c r="G35" s="58"/>
    </row>
    <row r="36" spans="1:6" s="95" customFormat="1" ht="19.5" customHeight="1">
      <c r="A36" s="109" t="s">
        <v>454</v>
      </c>
      <c r="B36" s="71" t="s">
        <v>455</v>
      </c>
      <c r="C36" s="20">
        <f t="shared" si="0"/>
        <v>503100</v>
      </c>
      <c r="D36" s="20">
        <v>503100</v>
      </c>
      <c r="E36" s="20"/>
      <c r="F36" s="58"/>
    </row>
    <row r="37" spans="3:5" ht="19.5" customHeight="1">
      <c r="C37" s="3"/>
      <c r="D37" s="3"/>
      <c r="E37" s="3"/>
    </row>
    <row r="38" spans="4:14" ht="19.5" customHeight="1">
      <c r="D38" s="3"/>
      <c r="E38" s="3"/>
      <c r="F38" s="3"/>
      <c r="N38" s="3"/>
    </row>
  </sheetData>
  <sheetProtection/>
  <mergeCells count="2">
    <mergeCell ref="A5:B5"/>
    <mergeCell ref="C5:E5"/>
  </mergeCells>
  <printOptions horizontalCentered="1"/>
  <pageMargins left="0.2" right="0.2" top="0" bottom="0.7900000000000001" header="0.51" footer="0.51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G14" sqref="G14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456</v>
      </c>
      <c r="L1" s="103"/>
    </row>
    <row r="2" spans="1:12" ht="33">
      <c r="A2" s="60" t="s">
        <v>457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9.5" customHeight="1">
      <c r="A3" s="94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30.75" customHeight="1">
      <c r="A4" s="9" t="s">
        <v>313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12" t="s">
        <v>314</v>
      </c>
    </row>
    <row r="5" spans="1:12" ht="19.5" customHeight="1">
      <c r="A5" s="39" t="s">
        <v>340</v>
      </c>
      <c r="B5" s="39"/>
      <c r="C5" s="39"/>
      <c r="D5" s="39"/>
      <c r="E5" s="39"/>
      <c r="F5" s="89"/>
      <c r="G5" s="39" t="s">
        <v>341</v>
      </c>
      <c r="H5" s="39"/>
      <c r="I5" s="39"/>
      <c r="J5" s="39"/>
      <c r="K5" s="39"/>
      <c r="L5" s="39"/>
    </row>
    <row r="6" spans="1:12" ht="14.25">
      <c r="A6" s="65" t="s">
        <v>319</v>
      </c>
      <c r="B6" s="96" t="s">
        <v>458</v>
      </c>
      <c r="C6" s="65" t="s">
        <v>459</v>
      </c>
      <c r="D6" s="65"/>
      <c r="E6" s="65"/>
      <c r="F6" s="97" t="s">
        <v>460</v>
      </c>
      <c r="G6" s="98" t="s">
        <v>319</v>
      </c>
      <c r="H6" s="17" t="s">
        <v>458</v>
      </c>
      <c r="I6" s="65" t="s">
        <v>459</v>
      </c>
      <c r="J6" s="65"/>
      <c r="K6" s="104"/>
      <c r="L6" s="65" t="s">
        <v>460</v>
      </c>
    </row>
    <row r="7" spans="1:12" ht="28.5">
      <c r="A7" s="90"/>
      <c r="B7" s="14"/>
      <c r="C7" s="91" t="s">
        <v>344</v>
      </c>
      <c r="D7" s="99" t="s">
        <v>461</v>
      </c>
      <c r="E7" s="99" t="s">
        <v>462</v>
      </c>
      <c r="F7" s="90"/>
      <c r="G7" s="100"/>
      <c r="H7" s="14"/>
      <c r="I7" s="105" t="s">
        <v>344</v>
      </c>
      <c r="J7" s="99" t="s">
        <v>461</v>
      </c>
      <c r="K7" s="106" t="s">
        <v>462</v>
      </c>
      <c r="L7" s="90"/>
    </row>
    <row r="8" spans="1:12" ht="22.5" customHeight="1">
      <c r="A8" s="101">
        <v>0</v>
      </c>
      <c r="B8" s="101"/>
      <c r="C8" s="101"/>
      <c r="D8" s="101"/>
      <c r="E8" s="101"/>
      <c r="F8" s="102">
        <v>0</v>
      </c>
      <c r="G8" s="20">
        <v>9940</v>
      </c>
      <c r="H8" s="20"/>
      <c r="I8" s="52"/>
      <c r="J8" s="53"/>
      <c r="K8" s="54"/>
      <c r="L8" s="20">
        <v>9940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2" right="0.2" top="0.98" bottom="0.98" header="0.51" footer="0.51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 topLeftCell="A1">
      <selection activeCell="C13" sqref="C13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463</v>
      </c>
      <c r="E1" s="59"/>
    </row>
    <row r="2" spans="1:5" ht="33">
      <c r="A2" s="60" t="s">
        <v>464</v>
      </c>
      <c r="B2" s="86"/>
      <c r="C2" s="86"/>
      <c r="D2" s="86"/>
      <c r="E2" s="86"/>
    </row>
    <row r="3" spans="1:5" ht="19.5" customHeight="1">
      <c r="A3" s="86"/>
      <c r="B3" s="86"/>
      <c r="C3" s="86"/>
      <c r="D3" s="86"/>
      <c r="E3" s="86"/>
    </row>
    <row r="4" spans="1:5" ht="30.75" customHeight="1">
      <c r="A4" s="63" t="s">
        <v>313</v>
      </c>
      <c r="B4" s="87"/>
      <c r="C4" s="87"/>
      <c r="D4" s="87"/>
      <c r="E4" s="88" t="s">
        <v>314</v>
      </c>
    </row>
    <row r="5" spans="1:5" ht="22.5" customHeight="1">
      <c r="A5" s="39" t="s">
        <v>342</v>
      </c>
      <c r="B5" s="89" t="s">
        <v>343</v>
      </c>
      <c r="C5" s="39" t="s">
        <v>465</v>
      </c>
      <c r="D5" s="39"/>
      <c r="E5" s="39"/>
    </row>
    <row r="6" spans="1:5" ht="22.5" customHeight="1">
      <c r="A6" s="90"/>
      <c r="B6" s="90"/>
      <c r="C6" s="91" t="s">
        <v>319</v>
      </c>
      <c r="D6" s="91" t="s">
        <v>345</v>
      </c>
      <c r="E6" s="91" t="s">
        <v>346</v>
      </c>
    </row>
    <row r="7" spans="1:5" ht="22.5" customHeight="1">
      <c r="A7" s="92">
        <v>212</v>
      </c>
      <c r="B7" s="19" t="s">
        <v>332</v>
      </c>
      <c r="C7" s="20">
        <f>SUM(D7:E7)</f>
        <v>20447000</v>
      </c>
      <c r="D7" s="39"/>
      <c r="E7" s="20">
        <v>20447000</v>
      </c>
    </row>
    <row r="8" spans="1:5" ht="22.5" customHeight="1">
      <c r="A8" s="92" t="s">
        <v>466</v>
      </c>
      <c r="B8" s="19" t="s">
        <v>467</v>
      </c>
      <c r="C8" s="20">
        <f>SUM(D8:E8)</f>
        <v>20447000</v>
      </c>
      <c r="D8" s="20"/>
      <c r="E8" s="20">
        <v>20447000</v>
      </c>
    </row>
    <row r="9" spans="1:5" ht="22.5" customHeight="1">
      <c r="A9" s="50" t="s">
        <v>468</v>
      </c>
      <c r="B9" s="19" t="s">
        <v>469</v>
      </c>
      <c r="C9" s="20">
        <f>SUM(D9:E9)</f>
        <v>3800000</v>
      </c>
      <c r="D9" s="20"/>
      <c r="E9" s="20">
        <v>3800000</v>
      </c>
    </row>
    <row r="10" spans="1:5" ht="22.5" customHeight="1">
      <c r="A10" s="50" t="s">
        <v>470</v>
      </c>
      <c r="B10" s="19" t="s">
        <v>471</v>
      </c>
      <c r="C10" s="20">
        <f>SUM(D10:E10)</f>
        <v>3730000</v>
      </c>
      <c r="D10" s="20"/>
      <c r="E10" s="20">
        <v>3730000</v>
      </c>
    </row>
    <row r="11" spans="1:5" ht="22.5" customHeight="1">
      <c r="A11" s="50" t="s">
        <v>472</v>
      </c>
      <c r="B11" s="19" t="s">
        <v>473</v>
      </c>
      <c r="C11" s="20">
        <f>SUM(D11:E11)</f>
        <v>12917000</v>
      </c>
      <c r="D11" s="20"/>
      <c r="E11" s="20">
        <v>12917000</v>
      </c>
    </row>
    <row r="12" spans="1:5" ht="22.5" customHeight="1">
      <c r="A12" s="93"/>
      <c r="B12" s="3"/>
      <c r="C12" s="3"/>
      <c r="D12" s="3"/>
      <c r="E12" s="3"/>
    </row>
    <row r="13" spans="1:5" ht="20.25" customHeight="1">
      <c r="A13" s="3"/>
      <c r="B13" s="3"/>
      <c r="C13" s="3"/>
      <c r="D13" s="3"/>
      <c r="E13" s="3"/>
    </row>
    <row r="14" spans="1:5" ht="12.75" customHeight="1">
      <c r="A14" s="3"/>
      <c r="B14" s="3"/>
      <c r="C14" s="3"/>
      <c r="E14" s="3"/>
    </row>
    <row r="15" spans="1:5" ht="12.75" customHeight="1">
      <c r="A15" s="3"/>
      <c r="B15" s="3"/>
      <c r="C15" s="3"/>
      <c r="D15" s="3"/>
      <c r="E15" s="3"/>
    </row>
    <row r="16" spans="1:5" ht="12.75" customHeight="1">
      <c r="A16" s="3"/>
      <c r="B16" s="3"/>
      <c r="C16" s="3"/>
      <c r="E16" s="3"/>
    </row>
    <row r="17" spans="1:5" ht="12.75" customHeight="1">
      <c r="A17" s="3"/>
      <c r="B17" s="3"/>
      <c r="D17" s="3"/>
      <c r="E17" s="3"/>
    </row>
    <row r="18" spans="1:5" ht="12.75" customHeight="1">
      <c r="A18" s="3"/>
      <c r="E18" s="3"/>
    </row>
  </sheetData>
  <sheetProtection/>
  <mergeCells count="3">
    <mergeCell ref="C5:E5"/>
    <mergeCell ref="A5:A6"/>
    <mergeCell ref="B5:B6"/>
  </mergeCells>
  <printOptions horizontalCentered="1"/>
  <pageMargins left="0.2" right="0.2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 topLeftCell="A1">
      <selection activeCell="A10" sqref="A10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474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33.75" customHeight="1">
      <c r="A2" s="60" t="s">
        <v>475</v>
      </c>
      <c r="B2" s="61"/>
      <c r="C2" s="62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9.5" customHeight="1">
      <c r="A3" s="61"/>
      <c r="B3" s="61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30.75" customHeight="1">
      <c r="A4" s="63" t="s">
        <v>313</v>
      </c>
      <c r="B4" s="64"/>
      <c r="C4" s="10"/>
      <c r="D4" s="12" t="s">
        <v>314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22.5" customHeight="1">
      <c r="A5" s="39" t="s">
        <v>315</v>
      </c>
      <c r="B5" s="39"/>
      <c r="C5" s="39" t="s">
        <v>316</v>
      </c>
      <c r="D5" s="39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22.5" customHeight="1">
      <c r="A6" s="65" t="s">
        <v>317</v>
      </c>
      <c r="B6" s="66" t="s">
        <v>318</v>
      </c>
      <c r="C6" s="65" t="s">
        <v>317</v>
      </c>
      <c r="D6" s="65" t="s">
        <v>318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22.5" customHeight="1">
      <c r="A7" s="67" t="s">
        <v>476</v>
      </c>
      <c r="B7" s="68">
        <v>8310596</v>
      </c>
      <c r="C7" s="69" t="s">
        <v>476</v>
      </c>
      <c r="D7" s="20">
        <v>8310596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22.5" customHeight="1">
      <c r="A8" s="70" t="s">
        <v>477</v>
      </c>
      <c r="B8" s="20">
        <v>20447000</v>
      </c>
      <c r="C8" s="71" t="s">
        <v>477</v>
      </c>
      <c r="D8" s="20">
        <v>20447000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22.5" customHeight="1">
      <c r="A9" s="72" t="s">
        <v>478</v>
      </c>
      <c r="B9" s="68"/>
      <c r="C9" s="73" t="s">
        <v>478</v>
      </c>
      <c r="D9" s="74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22.5" customHeight="1">
      <c r="A10" s="75" t="s">
        <v>479</v>
      </c>
      <c r="B10" s="76"/>
      <c r="C10" s="69" t="s">
        <v>479</v>
      </c>
      <c r="D10" s="74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22.5" customHeight="1">
      <c r="A11" s="75" t="s">
        <v>480</v>
      </c>
      <c r="B11" s="76"/>
      <c r="C11" s="69" t="s">
        <v>480</v>
      </c>
      <c r="D11" s="74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22.5" customHeight="1">
      <c r="A12" s="75" t="s">
        <v>481</v>
      </c>
      <c r="B12" s="20"/>
      <c r="C12" s="69" t="s">
        <v>481</v>
      </c>
      <c r="D12" s="7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22.5" customHeight="1">
      <c r="A13" s="71"/>
      <c r="B13" s="77"/>
      <c r="C13" s="71"/>
      <c r="D13" s="74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22.5" customHeight="1">
      <c r="A14" s="78" t="s">
        <v>482</v>
      </c>
      <c r="B14" s="79">
        <f>SUM(B7:B12)</f>
        <v>28757596</v>
      </c>
      <c r="C14" s="80" t="s">
        <v>483</v>
      </c>
      <c r="D14" s="74">
        <v>28757596</v>
      </c>
      <c r="F14" s="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22.5" customHeight="1">
      <c r="A15" s="75" t="s">
        <v>484</v>
      </c>
      <c r="B15" s="79"/>
      <c r="C15" s="81" t="s">
        <v>485</v>
      </c>
      <c r="D15" s="74"/>
      <c r="E15" s="3"/>
      <c r="F15" s="3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22.5" customHeight="1">
      <c r="A16" s="75" t="s">
        <v>486</v>
      </c>
      <c r="B16" s="20"/>
      <c r="C16" s="82"/>
      <c r="D16" s="74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5" ht="22.5" customHeight="1">
      <c r="A17" s="83" t="s">
        <v>487</v>
      </c>
      <c r="B17" s="84">
        <f>SUM(B14)</f>
        <v>28757596</v>
      </c>
      <c r="C17" s="85" t="s">
        <v>488</v>
      </c>
      <c r="D17" s="74">
        <v>28757596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.2" right="0.2" top="0" bottom="0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workbookViewId="0" topLeftCell="A1">
      <selection activeCell="E29" sqref="E29"/>
    </sheetView>
  </sheetViews>
  <sheetFormatPr defaultColWidth="6.8515625" defaultRowHeight="12.75" customHeight="1"/>
  <cols>
    <col min="1" max="1" width="15.57421875" style="1" customWidth="1"/>
    <col min="2" max="2" width="43.28125" style="1" customWidth="1"/>
    <col min="3" max="3" width="15.421875" style="1" customWidth="1"/>
    <col min="4" max="4" width="11.57421875" style="1" customWidth="1"/>
    <col min="5" max="5" width="13.421875" style="1" customWidth="1"/>
    <col min="6" max="6" width="16.421875" style="1" customWidth="1"/>
    <col min="7" max="12" width="11.57421875" style="1" customWidth="1"/>
    <col min="13" max="16384" width="6.8515625" style="1" customWidth="1"/>
  </cols>
  <sheetData>
    <row r="1" spans="1:12" ht="19.5" customHeight="1">
      <c r="A1" s="2" t="s">
        <v>489</v>
      </c>
      <c r="L1" s="55"/>
    </row>
    <row r="2" spans="1:12" ht="40.5" customHeight="1">
      <c r="A2" s="4" t="s">
        <v>490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0.75" customHeight="1">
      <c r="A4" s="37" t="s">
        <v>313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56" t="s">
        <v>314</v>
      </c>
    </row>
    <row r="5" spans="1:12" ht="24" customHeight="1">
      <c r="A5" s="39" t="s">
        <v>491</v>
      </c>
      <c r="B5" s="39"/>
      <c r="C5" s="40" t="s">
        <v>319</v>
      </c>
      <c r="D5" s="13" t="s">
        <v>486</v>
      </c>
      <c r="E5" s="13" t="s">
        <v>476</v>
      </c>
      <c r="F5" s="13" t="s">
        <v>477</v>
      </c>
      <c r="G5" s="13" t="s">
        <v>478</v>
      </c>
      <c r="H5" s="39" t="s">
        <v>479</v>
      </c>
      <c r="I5" s="39"/>
      <c r="J5" s="13" t="s">
        <v>480</v>
      </c>
      <c r="K5" s="13" t="s">
        <v>481</v>
      </c>
      <c r="L5" s="17" t="s">
        <v>484</v>
      </c>
    </row>
    <row r="6" spans="1:12" ht="32.25" customHeight="1">
      <c r="A6" s="41" t="s">
        <v>342</v>
      </c>
      <c r="B6" s="42" t="s">
        <v>343</v>
      </c>
      <c r="C6" s="14"/>
      <c r="D6" s="14"/>
      <c r="E6" s="14"/>
      <c r="F6" s="14"/>
      <c r="G6" s="14"/>
      <c r="H6" s="43" t="s">
        <v>492</v>
      </c>
      <c r="I6" s="43" t="s">
        <v>493</v>
      </c>
      <c r="J6" s="14"/>
      <c r="K6" s="14"/>
      <c r="L6" s="14"/>
    </row>
    <row r="7" spans="2:6" s="13" customFormat="1" ht="27" customHeight="1">
      <c r="B7" s="13" t="s">
        <v>347</v>
      </c>
      <c r="C7" s="44">
        <f>+C8+C11+C16+C20+C29</f>
        <v>28757596</v>
      </c>
      <c r="D7" s="44">
        <f>+D8+D11+D16+D20+D29</f>
        <v>0</v>
      </c>
      <c r="E7" s="44">
        <f>+E8+E11+E16+E20+E29</f>
        <v>8310596</v>
      </c>
      <c r="F7" s="44">
        <f>+F8+F11+F16+F20+F29</f>
        <v>20447000</v>
      </c>
    </row>
    <row r="8" spans="1:12" ht="27" customHeight="1">
      <c r="A8" s="18" t="s">
        <v>348</v>
      </c>
      <c r="B8" s="19" t="s">
        <v>349</v>
      </c>
      <c r="C8" s="20">
        <f aca="true" t="shared" si="0" ref="C8:C31">E8+F8</f>
        <v>22285</v>
      </c>
      <c r="D8" s="24"/>
      <c r="E8" s="20">
        <v>22285</v>
      </c>
      <c r="F8" s="21"/>
      <c r="G8" s="45"/>
      <c r="H8" s="46"/>
      <c r="I8" s="46"/>
      <c r="J8" s="14"/>
      <c r="K8" s="45"/>
      <c r="L8" s="14"/>
    </row>
    <row r="9" spans="1:12" ht="27" customHeight="1">
      <c r="A9" s="18" t="s">
        <v>350</v>
      </c>
      <c r="B9" s="19" t="s">
        <v>351</v>
      </c>
      <c r="C9" s="20">
        <f t="shared" si="0"/>
        <v>22285</v>
      </c>
      <c r="D9" s="24"/>
      <c r="E9" s="20">
        <v>22285</v>
      </c>
      <c r="F9" s="21"/>
      <c r="G9" s="45"/>
      <c r="H9" s="46"/>
      <c r="I9" s="46"/>
      <c r="J9" s="14"/>
      <c r="K9" s="45"/>
      <c r="L9" s="14"/>
    </row>
    <row r="10" spans="1:12" ht="27" customHeight="1">
      <c r="A10" s="18" t="s">
        <v>352</v>
      </c>
      <c r="B10" s="19" t="s">
        <v>353</v>
      </c>
      <c r="C10" s="20">
        <f t="shared" si="0"/>
        <v>22285</v>
      </c>
      <c r="D10" s="24"/>
      <c r="E10" s="20">
        <v>22285</v>
      </c>
      <c r="F10" s="21"/>
      <c r="G10" s="45"/>
      <c r="H10" s="46"/>
      <c r="I10" s="46"/>
      <c r="J10" s="14"/>
      <c r="K10" s="45"/>
      <c r="L10" s="14"/>
    </row>
    <row r="11" spans="1:12" ht="27" customHeight="1">
      <c r="A11" s="18" t="s">
        <v>354</v>
      </c>
      <c r="B11" s="19" t="s">
        <v>355</v>
      </c>
      <c r="C11" s="20">
        <f t="shared" si="0"/>
        <v>1370250</v>
      </c>
      <c r="D11" s="24"/>
      <c r="E11" s="20">
        <v>1370250</v>
      </c>
      <c r="F11" s="21"/>
      <c r="G11" s="45"/>
      <c r="H11" s="46"/>
      <c r="I11" s="46"/>
      <c r="J11" s="14"/>
      <c r="K11" s="45"/>
      <c r="L11" s="14"/>
    </row>
    <row r="12" spans="1:12" ht="27" customHeight="1">
      <c r="A12" s="18" t="s">
        <v>356</v>
      </c>
      <c r="B12" s="19" t="s">
        <v>357</v>
      </c>
      <c r="C12" s="20">
        <f t="shared" si="0"/>
        <v>1370250</v>
      </c>
      <c r="D12" s="24"/>
      <c r="E12" s="20">
        <v>1370250</v>
      </c>
      <c r="F12" s="21"/>
      <c r="G12" s="45"/>
      <c r="H12" s="46"/>
      <c r="I12" s="46"/>
      <c r="J12" s="14"/>
      <c r="K12" s="45"/>
      <c r="L12" s="14"/>
    </row>
    <row r="13" spans="1:12" ht="27" customHeight="1">
      <c r="A13" s="18" t="s">
        <v>358</v>
      </c>
      <c r="B13" s="19" t="s">
        <v>359</v>
      </c>
      <c r="C13" s="20">
        <f t="shared" si="0"/>
        <v>619822</v>
      </c>
      <c r="D13" s="24"/>
      <c r="E13" s="20">
        <v>619822</v>
      </c>
      <c r="F13" s="21"/>
      <c r="G13" s="45"/>
      <c r="H13" s="46"/>
      <c r="I13" s="46"/>
      <c r="J13" s="14"/>
      <c r="K13" s="45"/>
      <c r="L13" s="14"/>
    </row>
    <row r="14" spans="1:12" ht="27" customHeight="1">
      <c r="A14" s="18" t="s">
        <v>360</v>
      </c>
      <c r="B14" s="19" t="s">
        <v>361</v>
      </c>
      <c r="C14" s="20">
        <f t="shared" si="0"/>
        <v>247928</v>
      </c>
      <c r="D14" s="24"/>
      <c r="E14" s="20">
        <v>247928</v>
      </c>
      <c r="F14" s="21"/>
      <c r="G14" s="45"/>
      <c r="H14" s="46"/>
      <c r="I14" s="46"/>
      <c r="J14" s="14"/>
      <c r="K14" s="45"/>
      <c r="L14" s="14"/>
    </row>
    <row r="15" spans="1:12" ht="27" customHeight="1">
      <c r="A15" s="18" t="s">
        <v>362</v>
      </c>
      <c r="B15" s="19" t="s">
        <v>363</v>
      </c>
      <c r="C15" s="20">
        <f t="shared" si="0"/>
        <v>502500</v>
      </c>
      <c r="D15" s="24"/>
      <c r="E15" s="20">
        <v>502500</v>
      </c>
      <c r="F15" s="21"/>
      <c r="G15" s="45"/>
      <c r="H15" s="46"/>
      <c r="I15" s="46"/>
      <c r="J15" s="14"/>
      <c r="K15" s="45"/>
      <c r="L15" s="14"/>
    </row>
    <row r="16" spans="1:12" ht="27" customHeight="1">
      <c r="A16" s="18">
        <v>210</v>
      </c>
      <c r="B16" s="19" t="s">
        <v>364</v>
      </c>
      <c r="C16" s="20">
        <f t="shared" si="0"/>
        <v>263425</v>
      </c>
      <c r="D16" s="24"/>
      <c r="E16" s="20">
        <v>263425</v>
      </c>
      <c r="F16" s="21"/>
      <c r="G16" s="45"/>
      <c r="H16" s="46"/>
      <c r="I16" s="46"/>
      <c r="J16" s="14"/>
      <c r="K16" s="45"/>
      <c r="L16" s="14"/>
    </row>
    <row r="17" spans="1:12" ht="27" customHeight="1">
      <c r="A17" s="18" t="s">
        <v>365</v>
      </c>
      <c r="B17" s="19" t="s">
        <v>366</v>
      </c>
      <c r="C17" s="20">
        <f t="shared" si="0"/>
        <v>263425</v>
      </c>
      <c r="D17" s="24"/>
      <c r="E17" s="20">
        <v>263425</v>
      </c>
      <c r="F17" s="21"/>
      <c r="G17" s="45"/>
      <c r="H17" s="46"/>
      <c r="I17" s="46"/>
      <c r="J17" s="14"/>
      <c r="K17" s="45"/>
      <c r="L17" s="14"/>
    </row>
    <row r="18" spans="1:12" ht="36" customHeight="1">
      <c r="A18" s="18" t="s">
        <v>367</v>
      </c>
      <c r="B18" s="19" t="s">
        <v>368</v>
      </c>
      <c r="C18" s="20">
        <f t="shared" si="0"/>
        <v>45318</v>
      </c>
      <c r="D18" s="24"/>
      <c r="E18" s="20">
        <v>45318</v>
      </c>
      <c r="F18" s="21"/>
      <c r="G18" s="45"/>
      <c r="H18" s="46"/>
      <c r="I18" s="46"/>
      <c r="J18" s="14"/>
      <c r="K18" s="45"/>
      <c r="L18" s="14"/>
    </row>
    <row r="19" spans="1:12" ht="27" customHeight="1">
      <c r="A19" s="18" t="s">
        <v>369</v>
      </c>
      <c r="B19" s="19" t="s">
        <v>370</v>
      </c>
      <c r="C19" s="20">
        <f t="shared" si="0"/>
        <v>218107</v>
      </c>
      <c r="D19" s="24"/>
      <c r="E19" s="20">
        <v>218107</v>
      </c>
      <c r="F19" s="21"/>
      <c r="G19" s="45"/>
      <c r="H19" s="46"/>
      <c r="I19" s="46"/>
      <c r="J19" s="14"/>
      <c r="K19" s="45"/>
      <c r="L19" s="14"/>
    </row>
    <row r="20" spans="1:12" ht="27" customHeight="1">
      <c r="A20" s="18">
        <v>212</v>
      </c>
      <c r="B20" s="19" t="s">
        <v>371</v>
      </c>
      <c r="C20" s="20">
        <f t="shared" si="0"/>
        <v>26729743</v>
      </c>
      <c r="D20" s="24"/>
      <c r="E20" s="20">
        <v>6282743</v>
      </c>
      <c r="F20" s="21">
        <v>20447000</v>
      </c>
      <c r="G20" s="45"/>
      <c r="H20" s="46"/>
      <c r="I20" s="46"/>
      <c r="J20" s="14"/>
      <c r="K20" s="45"/>
      <c r="L20" s="14"/>
    </row>
    <row r="21" spans="1:12" ht="27" customHeight="1">
      <c r="A21" s="18" t="s">
        <v>372</v>
      </c>
      <c r="B21" s="19" t="s">
        <v>373</v>
      </c>
      <c r="C21" s="20">
        <f t="shared" si="0"/>
        <v>1236260</v>
      </c>
      <c r="D21" s="24"/>
      <c r="E21" s="20">
        <v>1236260</v>
      </c>
      <c r="F21" s="21"/>
      <c r="G21" s="45"/>
      <c r="H21" s="46"/>
      <c r="I21" s="46"/>
      <c r="J21" s="14"/>
      <c r="K21" s="45"/>
      <c r="L21" s="14"/>
    </row>
    <row r="22" spans="1:12" ht="27" customHeight="1">
      <c r="A22" s="18" t="s">
        <v>374</v>
      </c>
      <c r="B22" s="19" t="s">
        <v>375</v>
      </c>
      <c r="C22" s="20">
        <f t="shared" si="0"/>
        <v>1236260</v>
      </c>
      <c r="D22" s="24"/>
      <c r="E22" s="20">
        <v>1236260</v>
      </c>
      <c r="F22" s="21"/>
      <c r="G22" s="45"/>
      <c r="H22" s="46"/>
      <c r="I22" s="46"/>
      <c r="J22" s="14"/>
      <c r="K22" s="45"/>
      <c r="L22" s="14"/>
    </row>
    <row r="23" spans="1:12" ht="27" customHeight="1">
      <c r="A23" s="18" t="s">
        <v>380</v>
      </c>
      <c r="B23" s="19" t="s">
        <v>381</v>
      </c>
      <c r="C23" s="20">
        <f t="shared" si="0"/>
        <v>5046483</v>
      </c>
      <c r="D23" s="24"/>
      <c r="E23" s="20">
        <v>5046483</v>
      </c>
      <c r="F23" s="21"/>
      <c r="G23" s="45"/>
      <c r="H23" s="46"/>
      <c r="I23" s="46"/>
      <c r="J23" s="14"/>
      <c r="K23" s="45"/>
      <c r="L23" s="14"/>
    </row>
    <row r="24" spans="1:12" ht="27" customHeight="1">
      <c r="A24" s="18" t="s">
        <v>382</v>
      </c>
      <c r="B24" s="19" t="s">
        <v>383</v>
      </c>
      <c r="C24" s="20">
        <f t="shared" si="0"/>
        <v>5046483</v>
      </c>
      <c r="D24" s="24"/>
      <c r="E24" s="20">
        <v>5046483</v>
      </c>
      <c r="F24" s="21"/>
      <c r="G24" s="45"/>
      <c r="H24" s="46"/>
      <c r="I24" s="46"/>
      <c r="J24" s="14"/>
      <c r="K24" s="45"/>
      <c r="L24" s="14"/>
    </row>
    <row r="25" spans="1:12" ht="27" customHeight="1">
      <c r="A25" s="18" t="s">
        <v>466</v>
      </c>
      <c r="B25" s="19" t="s">
        <v>494</v>
      </c>
      <c r="C25" s="20">
        <f t="shared" si="0"/>
        <v>20447000</v>
      </c>
      <c r="D25" s="24"/>
      <c r="E25" s="20"/>
      <c r="F25" s="20">
        <v>20447000</v>
      </c>
      <c r="G25" s="45"/>
      <c r="H25" s="46"/>
      <c r="I25" s="46"/>
      <c r="J25" s="14"/>
      <c r="K25" s="45"/>
      <c r="L25" s="14"/>
    </row>
    <row r="26" spans="1:12" ht="27" customHeight="1">
      <c r="A26" s="23" t="s">
        <v>468</v>
      </c>
      <c r="B26" s="19" t="s">
        <v>469</v>
      </c>
      <c r="C26" s="20">
        <f t="shared" si="0"/>
        <v>3800000</v>
      </c>
      <c r="D26" s="24"/>
      <c r="E26" s="20"/>
      <c r="F26" s="20">
        <v>3800000</v>
      </c>
      <c r="G26" s="45"/>
      <c r="H26" s="46"/>
      <c r="I26" s="46"/>
      <c r="J26" s="14"/>
      <c r="K26" s="45"/>
      <c r="L26" s="14"/>
    </row>
    <row r="27" spans="1:12" ht="27" customHeight="1">
      <c r="A27" s="23" t="s">
        <v>470</v>
      </c>
      <c r="B27" s="19" t="s">
        <v>471</v>
      </c>
      <c r="C27" s="20">
        <f t="shared" si="0"/>
        <v>3730000</v>
      </c>
      <c r="D27" s="24"/>
      <c r="E27" s="20"/>
      <c r="F27" s="20">
        <v>3730000</v>
      </c>
      <c r="G27" s="45"/>
      <c r="H27" s="46"/>
      <c r="I27" s="46"/>
      <c r="J27" s="14"/>
      <c r="K27" s="45"/>
      <c r="L27" s="14"/>
    </row>
    <row r="28" spans="1:12" ht="27" customHeight="1">
      <c r="A28" s="23" t="s">
        <v>472</v>
      </c>
      <c r="B28" s="19" t="s">
        <v>473</v>
      </c>
      <c r="C28" s="20">
        <f t="shared" si="0"/>
        <v>12917000</v>
      </c>
      <c r="D28" s="24"/>
      <c r="E28" s="20"/>
      <c r="F28" s="20">
        <v>12917000</v>
      </c>
      <c r="G28" s="45"/>
      <c r="H28" s="46"/>
      <c r="I28" s="46"/>
      <c r="J28" s="14"/>
      <c r="K28" s="45"/>
      <c r="L28" s="14"/>
    </row>
    <row r="29" spans="1:12" ht="34.5" customHeight="1">
      <c r="A29" s="18">
        <v>221</v>
      </c>
      <c r="B29" s="19" t="s">
        <v>384</v>
      </c>
      <c r="C29" s="20">
        <f t="shared" si="0"/>
        <v>371893</v>
      </c>
      <c r="D29" s="24"/>
      <c r="E29" s="20">
        <v>371893</v>
      </c>
      <c r="F29" s="21"/>
      <c r="G29" s="45"/>
      <c r="H29" s="46"/>
      <c r="I29" s="46"/>
      <c r="J29" s="14"/>
      <c r="K29" s="45"/>
      <c r="L29" s="14"/>
    </row>
    <row r="30" spans="1:12" ht="27" customHeight="1">
      <c r="A30" s="18" t="s">
        <v>385</v>
      </c>
      <c r="B30" s="19" t="s">
        <v>386</v>
      </c>
      <c r="C30" s="20">
        <f t="shared" si="0"/>
        <v>371893</v>
      </c>
      <c r="D30" s="24"/>
      <c r="E30" s="20">
        <v>371893</v>
      </c>
      <c r="F30" s="21"/>
      <c r="G30" s="45"/>
      <c r="H30" s="46"/>
      <c r="I30" s="46"/>
      <c r="J30" s="14"/>
      <c r="K30" s="45"/>
      <c r="L30" s="14"/>
    </row>
    <row r="31" spans="1:12" ht="27" customHeight="1">
      <c r="A31" s="18" t="s">
        <v>387</v>
      </c>
      <c r="B31" s="19" t="s">
        <v>388</v>
      </c>
      <c r="C31" s="20">
        <f t="shared" si="0"/>
        <v>371893</v>
      </c>
      <c r="D31" s="25"/>
      <c r="E31" s="20">
        <v>371893</v>
      </c>
      <c r="F31" s="47"/>
      <c r="G31" s="45"/>
      <c r="H31" s="46"/>
      <c r="I31" s="46"/>
      <c r="J31" s="14"/>
      <c r="K31" s="45"/>
      <c r="L31" s="14"/>
    </row>
    <row r="32" spans="1:12" ht="27" customHeight="1">
      <c r="A32" s="48"/>
      <c r="B32" s="49"/>
      <c r="C32" s="13"/>
      <c r="D32" s="13"/>
      <c r="E32" s="13"/>
      <c r="F32" s="14"/>
      <c r="G32" s="45"/>
      <c r="H32" s="46"/>
      <c r="I32" s="46"/>
      <c r="J32" s="14"/>
      <c r="K32" s="45"/>
      <c r="L32" s="14"/>
    </row>
    <row r="33" spans="1:12" ht="27" customHeight="1">
      <c r="A33" s="48"/>
      <c r="B33" s="49"/>
      <c r="C33" s="13"/>
      <c r="D33" s="13"/>
      <c r="E33" s="13"/>
      <c r="F33" s="14"/>
      <c r="G33" s="45"/>
      <c r="H33" s="46"/>
      <c r="I33" s="46"/>
      <c r="J33" s="14"/>
      <c r="K33" s="45"/>
      <c r="L33" s="14"/>
    </row>
    <row r="34" spans="1:12" ht="27" customHeight="1">
      <c r="A34" s="48"/>
      <c r="B34" s="49"/>
      <c r="C34" s="13"/>
      <c r="D34" s="13"/>
      <c r="E34" s="13"/>
      <c r="F34" s="14"/>
      <c r="G34" s="45"/>
      <c r="H34" s="46"/>
      <c r="I34" s="46"/>
      <c r="J34" s="14"/>
      <c r="K34" s="45"/>
      <c r="L34" s="14"/>
    </row>
    <row r="35" spans="1:12" ht="27" customHeight="1">
      <c r="A35" s="48"/>
      <c r="B35" s="49"/>
      <c r="C35" s="13"/>
      <c r="D35" s="13"/>
      <c r="E35" s="13"/>
      <c r="F35" s="14"/>
      <c r="G35" s="45"/>
      <c r="H35" s="46"/>
      <c r="I35" s="46"/>
      <c r="J35" s="14"/>
      <c r="K35" s="45"/>
      <c r="L35" s="14"/>
    </row>
    <row r="36" spans="1:12" ht="27" customHeight="1">
      <c r="A36" s="50"/>
      <c r="B36" s="51"/>
      <c r="C36" s="52"/>
      <c r="D36" s="52"/>
      <c r="E36" s="53"/>
      <c r="F36" s="20"/>
      <c r="G36" s="53"/>
      <c r="H36" s="54"/>
      <c r="I36" s="54"/>
      <c r="J36" s="20"/>
      <c r="K36" s="53"/>
      <c r="L36" s="20"/>
    </row>
    <row r="37" spans="1:12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21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 customHeight="1">
      <c r="B41" s="3"/>
      <c r="C41" s="3"/>
      <c r="D41" s="3"/>
      <c r="F41" s="3"/>
      <c r="G41" s="3"/>
      <c r="H41" s="3"/>
      <c r="I41" s="3"/>
      <c r="J41" s="3"/>
      <c r="K41" s="3"/>
      <c r="L41" s="3"/>
    </row>
    <row r="42" spans="2:12" ht="12.75" customHeight="1">
      <c r="B42" s="3"/>
      <c r="C42" s="3"/>
      <c r="I42" s="3"/>
      <c r="J42" s="3"/>
      <c r="K42" s="3"/>
      <c r="L42" s="3"/>
    </row>
    <row r="43" spans="2:11" ht="12.75" customHeight="1">
      <c r="B43" s="3"/>
      <c r="J43" s="3"/>
      <c r="K43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workbookViewId="0" topLeftCell="A1">
      <selection activeCell="F27" sqref="F27"/>
    </sheetView>
  </sheetViews>
  <sheetFormatPr defaultColWidth="6.8515625" defaultRowHeight="12.75" customHeight="1"/>
  <cols>
    <col min="1" max="1" width="17.140625" style="1" customWidth="1"/>
    <col min="2" max="2" width="42.8515625" style="1" customWidth="1"/>
    <col min="3" max="7" width="18.00390625" style="1" customWidth="1"/>
    <col min="8" max="8" width="17.421875" style="1" bestFit="1" customWidth="1"/>
    <col min="9" max="16384" width="6.8515625" style="1" customWidth="1"/>
  </cols>
  <sheetData>
    <row r="1" spans="1:2" ht="19.5" customHeight="1">
      <c r="A1" s="2" t="s">
        <v>495</v>
      </c>
      <c r="B1" s="3"/>
    </row>
    <row r="2" spans="1:8" ht="33">
      <c r="A2" s="4" t="s">
        <v>496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 t="s">
        <v>313</v>
      </c>
      <c r="B4" s="10"/>
      <c r="C4" s="11"/>
      <c r="D4" s="11"/>
      <c r="E4" s="11"/>
      <c r="F4" s="11"/>
      <c r="G4" s="11"/>
      <c r="H4" s="12" t="s">
        <v>314</v>
      </c>
    </row>
    <row r="5" spans="1:8" ht="29.25" customHeight="1">
      <c r="A5" s="13" t="s">
        <v>342</v>
      </c>
      <c r="B5" s="13" t="s">
        <v>343</v>
      </c>
      <c r="C5" s="13" t="s">
        <v>319</v>
      </c>
      <c r="D5" s="14" t="s">
        <v>345</v>
      </c>
      <c r="E5" s="13" t="s">
        <v>346</v>
      </c>
      <c r="F5" s="13" t="s">
        <v>497</v>
      </c>
      <c r="G5" s="13" t="s">
        <v>498</v>
      </c>
      <c r="H5" s="13" t="s">
        <v>499</v>
      </c>
    </row>
    <row r="6" spans="1:8" ht="29.25" customHeight="1">
      <c r="A6" s="13"/>
      <c r="B6" s="13"/>
      <c r="C6" s="15">
        <f>SUM(D6:E6)</f>
        <v>28757596</v>
      </c>
      <c r="D6" s="16">
        <f>D7+D10+D15+D19++D24+D28</f>
        <v>7908396</v>
      </c>
      <c r="E6" s="16">
        <f>E7+E10+E15+E19++E24+E28</f>
        <v>20849200</v>
      </c>
      <c r="F6" s="17"/>
      <c r="G6" s="17"/>
      <c r="H6" s="17"/>
    </row>
    <row r="7" spans="1:8" ht="29.25" customHeight="1">
      <c r="A7" s="18" t="s">
        <v>348</v>
      </c>
      <c r="B7" s="19" t="s">
        <v>349</v>
      </c>
      <c r="C7" s="20">
        <f>SUM(D7:E7)</f>
        <v>22285</v>
      </c>
      <c r="D7" s="20">
        <v>22285</v>
      </c>
      <c r="E7" s="21"/>
      <c r="F7" s="17"/>
      <c r="G7" s="17"/>
      <c r="H7" s="17"/>
    </row>
    <row r="8" spans="1:8" ht="29.25" customHeight="1">
      <c r="A8" s="18" t="s">
        <v>350</v>
      </c>
      <c r="B8" s="19" t="s">
        <v>351</v>
      </c>
      <c r="C8" s="20">
        <f aca="true" t="shared" si="0" ref="C8:C30">SUM(D8:E8)</f>
        <v>22285</v>
      </c>
      <c r="D8" s="20">
        <v>22285</v>
      </c>
      <c r="E8" s="21"/>
      <c r="F8" s="22"/>
      <c r="G8" s="17"/>
      <c r="H8" s="17"/>
    </row>
    <row r="9" spans="1:8" ht="29.25" customHeight="1">
      <c r="A9" s="18" t="s">
        <v>352</v>
      </c>
      <c r="B9" s="19" t="s">
        <v>353</v>
      </c>
      <c r="C9" s="20">
        <f t="shared" si="0"/>
        <v>22285</v>
      </c>
      <c r="D9" s="20">
        <v>22285</v>
      </c>
      <c r="E9" s="21"/>
      <c r="F9" s="22"/>
      <c r="G9" s="17"/>
      <c r="H9" s="17"/>
    </row>
    <row r="10" spans="1:8" ht="29.25" customHeight="1">
      <c r="A10" s="18" t="s">
        <v>354</v>
      </c>
      <c r="B10" s="19" t="s">
        <v>355</v>
      </c>
      <c r="C10" s="20">
        <f t="shared" si="0"/>
        <v>1370250</v>
      </c>
      <c r="D10" s="20">
        <v>1370250</v>
      </c>
      <c r="E10" s="21"/>
      <c r="F10" s="22"/>
      <c r="G10" s="17"/>
      <c r="H10" s="17"/>
    </row>
    <row r="11" spans="1:8" ht="29.25" customHeight="1">
      <c r="A11" s="18" t="s">
        <v>356</v>
      </c>
      <c r="B11" s="19" t="s">
        <v>357</v>
      </c>
      <c r="C11" s="20">
        <f t="shared" si="0"/>
        <v>1370250</v>
      </c>
      <c r="D11" s="20">
        <v>1370250</v>
      </c>
      <c r="E11" s="21"/>
      <c r="F11" s="22"/>
      <c r="G11" s="17"/>
      <c r="H11" s="17"/>
    </row>
    <row r="12" spans="1:8" ht="29.25" customHeight="1">
      <c r="A12" s="18" t="s">
        <v>358</v>
      </c>
      <c r="B12" s="19" t="s">
        <v>359</v>
      </c>
      <c r="C12" s="20">
        <f t="shared" si="0"/>
        <v>619822</v>
      </c>
      <c r="D12" s="20">
        <v>619822</v>
      </c>
      <c r="E12" s="21"/>
      <c r="F12" s="22"/>
      <c r="G12" s="17"/>
      <c r="H12" s="17"/>
    </row>
    <row r="13" spans="1:8" ht="29.25" customHeight="1">
      <c r="A13" s="18" t="s">
        <v>360</v>
      </c>
      <c r="B13" s="19" t="s">
        <v>361</v>
      </c>
      <c r="C13" s="20">
        <f t="shared" si="0"/>
        <v>247928</v>
      </c>
      <c r="D13" s="20">
        <v>247928</v>
      </c>
      <c r="E13" s="21"/>
      <c r="F13" s="22"/>
      <c r="G13" s="17"/>
      <c r="H13" s="17"/>
    </row>
    <row r="14" spans="1:8" ht="29.25" customHeight="1">
      <c r="A14" s="18" t="s">
        <v>362</v>
      </c>
      <c r="B14" s="19" t="s">
        <v>363</v>
      </c>
      <c r="C14" s="20">
        <f t="shared" si="0"/>
        <v>502500</v>
      </c>
      <c r="D14" s="20">
        <v>502500</v>
      </c>
      <c r="E14" s="21"/>
      <c r="F14" s="22"/>
      <c r="G14" s="17"/>
      <c r="H14" s="17"/>
    </row>
    <row r="15" spans="1:8" ht="29.25" customHeight="1">
      <c r="A15" s="18">
        <v>210</v>
      </c>
      <c r="B15" s="19" t="s">
        <v>364</v>
      </c>
      <c r="C15" s="20">
        <f t="shared" si="0"/>
        <v>263425</v>
      </c>
      <c r="D15" s="20">
        <v>263425</v>
      </c>
      <c r="E15" s="21"/>
      <c r="F15" s="22"/>
      <c r="G15" s="17"/>
      <c r="H15" s="17"/>
    </row>
    <row r="16" spans="1:8" ht="29.25" customHeight="1">
      <c r="A16" s="18" t="s">
        <v>365</v>
      </c>
      <c r="B16" s="19" t="s">
        <v>366</v>
      </c>
      <c r="C16" s="20">
        <f t="shared" si="0"/>
        <v>263425</v>
      </c>
      <c r="D16" s="20">
        <v>263425</v>
      </c>
      <c r="E16" s="21"/>
      <c r="F16" s="22"/>
      <c r="G16" s="17"/>
      <c r="H16" s="17"/>
    </row>
    <row r="17" spans="1:8" ht="29.25" customHeight="1">
      <c r="A17" s="18" t="s">
        <v>367</v>
      </c>
      <c r="B17" s="19" t="s">
        <v>368</v>
      </c>
      <c r="C17" s="20">
        <f t="shared" si="0"/>
        <v>45318</v>
      </c>
      <c r="D17" s="20">
        <v>45318</v>
      </c>
      <c r="E17" s="21"/>
      <c r="F17" s="22"/>
      <c r="G17" s="17"/>
      <c r="H17" s="17"/>
    </row>
    <row r="18" spans="1:8" ht="29.25" customHeight="1">
      <c r="A18" s="18" t="s">
        <v>369</v>
      </c>
      <c r="B18" s="19" t="s">
        <v>370</v>
      </c>
      <c r="C18" s="20">
        <f t="shared" si="0"/>
        <v>218107</v>
      </c>
      <c r="D18" s="20">
        <v>218107</v>
      </c>
      <c r="E18" s="21"/>
      <c r="F18" s="22"/>
      <c r="G18" s="17"/>
      <c r="H18" s="17"/>
    </row>
    <row r="19" spans="1:8" ht="29.25" customHeight="1">
      <c r="A19" s="18">
        <v>212</v>
      </c>
      <c r="B19" s="19" t="s">
        <v>371</v>
      </c>
      <c r="C19" s="20">
        <f t="shared" si="0"/>
        <v>6282743</v>
      </c>
      <c r="D19" s="20">
        <v>5880543</v>
      </c>
      <c r="E19" s="20">
        <v>402200</v>
      </c>
      <c r="F19" s="22"/>
      <c r="G19" s="17"/>
      <c r="H19" s="17"/>
    </row>
    <row r="20" spans="1:8" ht="29.25" customHeight="1">
      <c r="A20" s="18" t="s">
        <v>372</v>
      </c>
      <c r="B20" s="19" t="s">
        <v>373</v>
      </c>
      <c r="C20" s="20">
        <f t="shared" si="0"/>
        <v>1236260</v>
      </c>
      <c r="D20" s="20">
        <v>1060260</v>
      </c>
      <c r="E20" s="20">
        <v>176000</v>
      </c>
      <c r="F20" s="22"/>
      <c r="G20" s="17"/>
      <c r="H20" s="17"/>
    </row>
    <row r="21" spans="1:8" ht="29.25" customHeight="1">
      <c r="A21" s="18" t="s">
        <v>374</v>
      </c>
      <c r="B21" s="19" t="s">
        <v>375</v>
      </c>
      <c r="C21" s="20">
        <f t="shared" si="0"/>
        <v>1236260</v>
      </c>
      <c r="D21" s="20">
        <v>1060260</v>
      </c>
      <c r="E21" s="20">
        <v>176000</v>
      </c>
      <c r="F21" s="22"/>
      <c r="G21" s="17"/>
      <c r="H21" s="17"/>
    </row>
    <row r="22" spans="1:8" ht="29.25" customHeight="1">
      <c r="A22" s="18" t="s">
        <v>380</v>
      </c>
      <c r="B22" s="19" t="s">
        <v>381</v>
      </c>
      <c r="C22" s="20">
        <f t="shared" si="0"/>
        <v>5046483</v>
      </c>
      <c r="D22" s="20">
        <v>4820283</v>
      </c>
      <c r="E22" s="20">
        <v>226200</v>
      </c>
      <c r="F22" s="22"/>
      <c r="G22" s="17"/>
      <c r="H22" s="17"/>
    </row>
    <row r="23" spans="1:8" ht="29.25" customHeight="1">
      <c r="A23" s="18" t="s">
        <v>382</v>
      </c>
      <c r="B23" s="19" t="s">
        <v>383</v>
      </c>
      <c r="C23" s="20">
        <f t="shared" si="0"/>
        <v>5046483</v>
      </c>
      <c r="D23" s="20">
        <v>4820283</v>
      </c>
      <c r="E23" s="20">
        <v>226200</v>
      </c>
      <c r="F23" s="22"/>
      <c r="G23" s="17"/>
      <c r="H23" s="17"/>
    </row>
    <row r="24" spans="1:8" ht="29.25" customHeight="1">
      <c r="A24" s="18" t="s">
        <v>466</v>
      </c>
      <c r="B24" s="19" t="s">
        <v>500</v>
      </c>
      <c r="C24" s="20">
        <f t="shared" si="0"/>
        <v>20447000</v>
      </c>
      <c r="D24" s="20"/>
      <c r="E24" s="20">
        <v>20447000</v>
      </c>
      <c r="F24" s="22"/>
      <c r="G24" s="17"/>
      <c r="H24" s="17"/>
    </row>
    <row r="25" spans="1:8" ht="29.25" customHeight="1">
      <c r="A25" s="23" t="s">
        <v>468</v>
      </c>
      <c r="B25" s="19" t="s">
        <v>501</v>
      </c>
      <c r="C25" s="20">
        <f t="shared" si="0"/>
        <v>3800000</v>
      </c>
      <c r="D25" s="20"/>
      <c r="E25" s="20">
        <v>3800000</v>
      </c>
      <c r="F25" s="22"/>
      <c r="G25" s="17"/>
      <c r="H25" s="17"/>
    </row>
    <row r="26" spans="1:8" ht="29.25" customHeight="1">
      <c r="A26" s="23" t="s">
        <v>470</v>
      </c>
      <c r="B26" s="19" t="s">
        <v>502</v>
      </c>
      <c r="C26" s="20">
        <f t="shared" si="0"/>
        <v>3730000</v>
      </c>
      <c r="D26" s="20"/>
      <c r="E26" s="20">
        <v>3730000</v>
      </c>
      <c r="F26" s="22"/>
      <c r="G26" s="17"/>
      <c r="H26" s="17"/>
    </row>
    <row r="27" spans="1:8" ht="29.25" customHeight="1">
      <c r="A27" s="23" t="s">
        <v>472</v>
      </c>
      <c r="B27" s="19" t="s">
        <v>503</v>
      </c>
      <c r="C27" s="20">
        <f t="shared" si="0"/>
        <v>12917000</v>
      </c>
      <c r="D27" s="20"/>
      <c r="E27" s="20">
        <v>12917000</v>
      </c>
      <c r="F27" s="22"/>
      <c r="G27" s="17"/>
      <c r="H27" s="17"/>
    </row>
    <row r="28" spans="1:8" ht="29.25" customHeight="1">
      <c r="A28" s="18">
        <v>221</v>
      </c>
      <c r="B28" s="19" t="s">
        <v>384</v>
      </c>
      <c r="C28" s="20">
        <f t="shared" si="0"/>
        <v>371893</v>
      </c>
      <c r="D28" s="20">
        <v>371893</v>
      </c>
      <c r="E28" s="24"/>
      <c r="F28" s="22"/>
      <c r="G28" s="17"/>
      <c r="H28" s="17"/>
    </row>
    <row r="29" spans="1:8" ht="29.25" customHeight="1">
      <c r="A29" s="18" t="s">
        <v>385</v>
      </c>
      <c r="B29" s="19" t="s">
        <v>386</v>
      </c>
      <c r="C29" s="20">
        <f t="shared" si="0"/>
        <v>371893</v>
      </c>
      <c r="D29" s="20">
        <v>371893</v>
      </c>
      <c r="E29" s="24"/>
      <c r="F29" s="22"/>
      <c r="G29" s="17"/>
      <c r="H29" s="17"/>
    </row>
    <row r="30" spans="1:8" ht="29.25" customHeight="1">
      <c r="A30" s="18" t="s">
        <v>387</v>
      </c>
      <c r="B30" s="19" t="s">
        <v>388</v>
      </c>
      <c r="C30" s="20">
        <f t="shared" si="0"/>
        <v>371893</v>
      </c>
      <c r="D30" s="20">
        <v>371893</v>
      </c>
      <c r="E30" s="25"/>
      <c r="F30" s="22"/>
      <c r="G30" s="17"/>
      <c r="H30" s="17"/>
    </row>
    <row r="31" spans="1:8" ht="29.25" customHeight="1">
      <c r="A31" s="22"/>
      <c r="B31" s="26"/>
      <c r="C31" s="27"/>
      <c r="D31" s="21"/>
      <c r="E31" s="24"/>
      <c r="F31" s="22"/>
      <c r="G31" s="17"/>
      <c r="H31" s="17"/>
    </row>
    <row r="32" spans="1:8" ht="29.25" customHeight="1">
      <c r="A32" s="22"/>
      <c r="B32" s="26"/>
      <c r="C32" s="27"/>
      <c r="D32" s="21"/>
      <c r="E32" s="28"/>
      <c r="F32" s="22"/>
      <c r="G32" s="17"/>
      <c r="H32" s="17"/>
    </row>
    <row r="33" spans="1:8" ht="29.25" customHeight="1">
      <c r="A33" s="17"/>
      <c r="B33" s="29"/>
      <c r="C33" s="30"/>
      <c r="D33" s="14"/>
      <c r="E33" s="29"/>
      <c r="F33" s="17"/>
      <c r="G33" s="17"/>
      <c r="H33" s="17"/>
    </row>
    <row r="34" spans="1:8" ht="29.25" customHeight="1">
      <c r="A34" s="17"/>
      <c r="B34" s="29"/>
      <c r="C34" s="30"/>
      <c r="D34" s="14"/>
      <c r="E34" s="29"/>
      <c r="F34" s="17"/>
      <c r="G34" s="17"/>
      <c r="H34" s="17"/>
    </row>
    <row r="35" spans="1:8" ht="29.25" customHeight="1">
      <c r="A35" s="17"/>
      <c r="B35" s="29"/>
      <c r="C35" s="30"/>
      <c r="D35" s="14"/>
      <c r="E35" s="29"/>
      <c r="F35" s="17"/>
      <c r="G35" s="17"/>
      <c r="H35" s="17"/>
    </row>
    <row r="36" spans="1:8" ht="29.25" customHeight="1">
      <c r="A36" s="17"/>
      <c r="B36" s="29"/>
      <c r="C36" s="30"/>
      <c r="D36" s="14"/>
      <c r="E36" s="29"/>
      <c r="F36" s="17"/>
      <c r="G36" s="17"/>
      <c r="H36" s="17"/>
    </row>
    <row r="37" spans="1:8" ht="29.25" customHeight="1">
      <c r="A37" s="17"/>
      <c r="B37" s="29"/>
      <c r="C37" s="30"/>
      <c r="D37" s="14"/>
      <c r="E37" s="29"/>
      <c r="F37" s="17"/>
      <c r="G37" s="17"/>
      <c r="H37" s="17"/>
    </row>
    <row r="38" spans="1:8" ht="27" customHeight="1">
      <c r="A38" s="31"/>
      <c r="B38" s="32"/>
      <c r="C38" s="33"/>
      <c r="D38" s="20"/>
      <c r="E38" s="34"/>
      <c r="F38" s="35"/>
      <c r="G38" s="35"/>
      <c r="H38" s="35"/>
    </row>
    <row r="39" spans="1:8" ht="18.75" customHeight="1">
      <c r="A39" s="3"/>
      <c r="B39" s="3"/>
      <c r="C39" s="3"/>
      <c r="D39" s="3"/>
      <c r="E39" s="3"/>
      <c r="F39" s="3"/>
      <c r="G39" s="3"/>
      <c r="H39" s="3"/>
    </row>
    <row r="40" spans="1:8" ht="18.75" customHeight="1">
      <c r="A40" s="3"/>
      <c r="B40" s="3"/>
      <c r="C40" s="3"/>
      <c r="D40" s="3"/>
      <c r="E40" s="3"/>
      <c r="F40" s="3"/>
      <c r="G40" s="3"/>
      <c r="H40" s="3"/>
    </row>
    <row r="41" spans="1:8" ht="12.75" customHeight="1">
      <c r="A41" s="3"/>
      <c r="B41" s="3"/>
      <c r="D41" s="3"/>
      <c r="E41" s="3"/>
      <c r="F41" s="3"/>
      <c r="G41" s="3"/>
      <c r="H41" s="3"/>
    </row>
    <row r="42" spans="1:9" ht="12.75" customHeight="1">
      <c r="A42" s="3"/>
      <c r="B42" s="3"/>
      <c r="D42" s="3"/>
      <c r="E42" s="3"/>
      <c r="F42" s="3"/>
      <c r="G42" s="3"/>
      <c r="H42" s="3"/>
      <c r="I42" s="3"/>
    </row>
    <row r="43" spans="1:8" ht="12.75" customHeight="1">
      <c r="A43" s="3"/>
      <c r="B43" s="3"/>
      <c r="D43" s="3"/>
      <c r="E43" s="3"/>
      <c r="F43" s="3"/>
      <c r="G43" s="3"/>
      <c r="H43" s="3"/>
    </row>
    <row r="44" spans="1:7" ht="12.75" customHeight="1">
      <c r="A44" s="3"/>
      <c r="B44" s="3"/>
      <c r="D44" s="3"/>
      <c r="E44" s="3"/>
      <c r="F44" s="3"/>
      <c r="G44" s="3"/>
    </row>
    <row r="45" spans="1:9" ht="12.75" customHeight="1">
      <c r="A45" s="3"/>
      <c r="B45" s="3"/>
      <c r="C45" s="3"/>
      <c r="D45" s="3"/>
      <c r="E45" s="3"/>
      <c r="F45" s="3"/>
      <c r="G45" s="3"/>
      <c r="I45" s="3"/>
    </row>
    <row r="46" spans="2:8" ht="12.75" customHeight="1">
      <c r="B46" s="3"/>
      <c r="F46" s="3"/>
      <c r="G46" s="3"/>
      <c r="H46" s="3"/>
    </row>
  </sheetData>
  <sheetProtection/>
  <printOptions horizontalCentered="1"/>
  <pageMargins left="0.2" right="0.2" top="0.98" bottom="0.98" header="0.51" footer="0.5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祸害遗千年</cp:lastModifiedBy>
  <dcterms:created xsi:type="dcterms:W3CDTF">2015-06-05T18:19:34Z</dcterms:created>
  <dcterms:modified xsi:type="dcterms:W3CDTF">2022-07-25T08:54:47Z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D042B6D5E41B4874BA6E8A9CD6FAB426</vt:lpwstr>
  </property>
</Properties>
</file>