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/>
  <bookViews>
    <workbookView xWindow="0" yWindow="0" windowWidth="23325" windowHeight="9840" firstSheet="1" activeTab="1"/>
  </bookViews>
  <sheets>
    <sheet name="Macro1" sheetId="4" state="veryHidden" r:id="rId1"/>
    <sheet name="Sheet1" sheetId="1" r:id="rId2"/>
    <sheet name="Sheet2" sheetId="2" r:id="rId3"/>
    <sheet name="Sheet3" sheetId="3" r:id="rId4"/>
  </sheets>
  <definedNames>
    <definedName name="_xlnm.Auto_Activate" localSheetId="0" hidden="1">Macro1!$A$2</definedName>
    <definedName name="_xlnm.Auto_Activate" localSheetId="1" hidden="1">Macro1!$A$2</definedName>
    <definedName name="_xlnm.Auto_Activate" localSheetId="2" hidden="1">Macro1!$A$2</definedName>
    <definedName name="_xlnm.Auto_Activate" localSheetId="3" hidden="1">Macro1!$A$2</definedName>
  </definedNames>
  <calcPr calcId="114210"/>
</workbook>
</file>

<file path=xl/calcChain.xml><?xml version="1.0" encoding="utf-8"?>
<calcChain xmlns="http://schemas.openxmlformats.org/spreadsheetml/2006/main">
  <c r="Q27" i="1"/>
  <c r="P27"/>
  <c r="O27"/>
  <c r="N27"/>
  <c r="I27"/>
  <c r="H27"/>
  <c r="G27"/>
  <c r="F27"/>
  <c r="Q26"/>
  <c r="O26"/>
  <c r="F26"/>
  <c r="Q25"/>
  <c r="O25"/>
  <c r="F25"/>
  <c r="P24"/>
  <c r="O24"/>
  <c r="F24"/>
  <c r="P23"/>
  <c r="O23"/>
  <c r="F23"/>
  <c r="O22"/>
  <c r="F22"/>
  <c r="P21"/>
  <c r="O21"/>
  <c r="F21"/>
  <c r="P20"/>
  <c r="O20"/>
  <c r="F20"/>
  <c r="P19"/>
  <c r="O19"/>
  <c r="F19"/>
  <c r="Q18"/>
  <c r="O18"/>
  <c r="F18"/>
  <c r="Q17"/>
  <c r="O17"/>
  <c r="F17"/>
  <c r="Q16"/>
  <c r="O16"/>
  <c r="F16"/>
  <c r="P15"/>
  <c r="O15"/>
  <c r="F15"/>
  <c r="P14"/>
  <c r="O14"/>
  <c r="F14"/>
  <c r="Q13"/>
  <c r="O13"/>
  <c r="F13"/>
  <c r="P12"/>
  <c r="O12"/>
  <c r="F12"/>
  <c r="P11"/>
  <c r="O11"/>
  <c r="F11"/>
  <c r="Q10"/>
  <c r="O10"/>
  <c r="F10"/>
  <c r="Q9"/>
  <c r="O9"/>
  <c r="F9"/>
  <c r="P8"/>
  <c r="O8"/>
  <c r="F8"/>
</calcChain>
</file>

<file path=xl/sharedStrings.xml><?xml version="1.0" encoding="utf-8"?>
<sst xmlns="http://schemas.openxmlformats.org/spreadsheetml/2006/main" count="180" uniqueCount="117">
  <si>
    <t>地票价款直拨兑付清单（农户）</t>
  </si>
  <si>
    <t>项目名称：忠县金鸡镇白龙等（10）个村户籍制度改革农村建设用地复垦项目</t>
  </si>
  <si>
    <t>报表单位：忠县金鸡镇人民政府</t>
  </si>
  <si>
    <t>单位;元/平方米</t>
  </si>
  <si>
    <t>序号</t>
  </si>
  <si>
    <t>片块号</t>
  </si>
  <si>
    <t>复垦地块位置</t>
  </si>
  <si>
    <t>复垦地块类型面积（建设用地指标填写）</t>
  </si>
  <si>
    <t>农户（原使用权人）情况</t>
  </si>
  <si>
    <t>应付金额（206.125元/平方米）</t>
  </si>
  <si>
    <t>本次拨付金额</t>
  </si>
  <si>
    <t>超额支付</t>
  </si>
  <si>
    <t>农户确认签字</t>
  </si>
  <si>
    <t>备注</t>
  </si>
  <si>
    <t>镇</t>
  </si>
  <si>
    <t>村</t>
  </si>
  <si>
    <t>社</t>
  </si>
  <si>
    <t>小计</t>
  </si>
  <si>
    <t>宅基地</t>
  </si>
  <si>
    <t>附属设施用地</t>
  </si>
  <si>
    <t>其他建设用地</t>
  </si>
  <si>
    <t>姓名（名称）</t>
  </si>
  <si>
    <t>身份证号码</t>
  </si>
  <si>
    <t>通讯地址</t>
  </si>
  <si>
    <t>联系电话</t>
  </si>
  <si>
    <t>已预付金额</t>
  </si>
  <si>
    <t>白龙村片区-片块1-2</t>
  </si>
  <si>
    <t>金鸡镇</t>
  </si>
  <si>
    <t>白龙村</t>
  </si>
  <si>
    <t>*</t>
  </si>
  <si>
    <t>谭德荣</t>
  </si>
  <si>
    <t>5122**********525X</t>
  </si>
  <si>
    <t>白龙村*组</t>
  </si>
  <si>
    <t>151****2593</t>
  </si>
  <si>
    <t>白龙村片区-片块1-3</t>
  </si>
  <si>
    <t>田光仙</t>
  </si>
  <si>
    <t>5122**********5254</t>
  </si>
  <si>
    <t>181****9677</t>
  </si>
  <si>
    <t>傅坝村片区-片块1-2</t>
  </si>
  <si>
    <t>傅坝村</t>
  </si>
  <si>
    <t>张安灿</t>
  </si>
  <si>
    <t>5122**********5417</t>
  </si>
  <si>
    <t>傅坝村*组</t>
  </si>
  <si>
    <t>135****2402</t>
  </si>
  <si>
    <t>桂林村片区-片块1-2</t>
  </si>
  <si>
    <t>桂林社区</t>
  </si>
  <si>
    <t>张传志</t>
  </si>
  <si>
    <t>5122**********5255</t>
  </si>
  <si>
    <t>桂林社区*组</t>
  </si>
  <si>
    <t>157****0890</t>
  </si>
  <si>
    <t>张传礼</t>
  </si>
  <si>
    <t>130****8419</t>
  </si>
  <si>
    <t>桂林村片区-片块1-4</t>
  </si>
  <si>
    <t>田耀廷</t>
  </si>
  <si>
    <t>5122**********5259</t>
  </si>
  <si>
    <t>153****8763</t>
  </si>
  <si>
    <t>桂林村片区-片块1-6</t>
  </si>
  <si>
    <t>徐宗宝</t>
  </si>
  <si>
    <t>199****5065</t>
  </si>
  <si>
    <t>黄龙社区片区-片块1-2</t>
  </si>
  <si>
    <t>黄龙社区</t>
  </si>
  <si>
    <t>陈建华</t>
  </si>
  <si>
    <t>5122**********5418</t>
  </si>
  <si>
    <t>黄龙社区*组</t>
  </si>
  <si>
    <t>136****8146</t>
  </si>
  <si>
    <t>黄龙社区片区-片块1-3</t>
  </si>
  <si>
    <t>龚学珍</t>
  </si>
  <si>
    <t>5122**********5420</t>
  </si>
  <si>
    <t>132****2528</t>
  </si>
  <si>
    <t>黄龙社区片区-片块1-4</t>
  </si>
  <si>
    <t>黄淑杰</t>
  </si>
  <si>
    <t>5122**********5423</t>
  </si>
  <si>
    <t>173****6596</t>
  </si>
  <si>
    <t>活龙村片区-片块1-1</t>
  </si>
  <si>
    <t>活龙村</t>
  </si>
  <si>
    <t>王顺华</t>
  </si>
  <si>
    <t>5122**********5412</t>
  </si>
  <si>
    <t>活龙村*组</t>
  </si>
  <si>
    <t>152****7464</t>
  </si>
  <si>
    <t>活龙村片区-片块1-4</t>
  </si>
  <si>
    <t>唐先淑</t>
  </si>
  <si>
    <t>5122**********5524</t>
  </si>
  <si>
    <t>182****8970</t>
  </si>
  <si>
    <t>活龙村片区-片块1-5</t>
  </si>
  <si>
    <t>罗崇国</t>
  </si>
  <si>
    <t>133****2823</t>
  </si>
  <si>
    <t>活龙村片区-片块1-6</t>
  </si>
  <si>
    <t>肖作翠</t>
  </si>
  <si>
    <t>5122**********5424</t>
  </si>
  <si>
    <t>139****0296</t>
  </si>
  <si>
    <t>木坊村片区-片块1-6</t>
  </si>
  <si>
    <t>木坊村</t>
  </si>
  <si>
    <t>吕其德</t>
  </si>
  <si>
    <t>5122**********5257</t>
  </si>
  <si>
    <t>木坊村*组</t>
  </si>
  <si>
    <t>139****4617</t>
  </si>
  <si>
    <t>狮王村片区-片块1-3</t>
  </si>
  <si>
    <t>狮王村</t>
  </si>
  <si>
    <t>吕其兵</t>
  </si>
  <si>
    <t>5122**********5286</t>
  </si>
  <si>
    <t>狮王村*组</t>
  </si>
  <si>
    <t>134****6275</t>
  </si>
  <si>
    <t>狮王村片区-片块1-5</t>
  </si>
  <si>
    <t>文一平</t>
  </si>
  <si>
    <t>5122**********5253</t>
  </si>
  <si>
    <t>139****9766</t>
  </si>
  <si>
    <t>狮王村片区-片块1-6</t>
  </si>
  <si>
    <t>杨有明</t>
  </si>
  <si>
    <t>150****4961</t>
  </si>
  <si>
    <t>新学村片区-片块1-4</t>
  </si>
  <si>
    <t>新学村</t>
  </si>
  <si>
    <t>范明</t>
  </si>
  <si>
    <t>5122**********5416</t>
  </si>
  <si>
    <t>忠县忠州街道</t>
  </si>
  <si>
    <t>137****0885</t>
  </si>
  <si>
    <t>合计</t>
  </si>
  <si>
    <t>验收合格证号：渝耕补字〔2021〕601号</t>
    <phoneticPr fontId="11" type="noConversion"/>
  </si>
</sst>
</file>

<file path=xl/styles.xml><?xml version="1.0" encoding="utf-8"?>
<styleSheet xmlns="http://schemas.openxmlformats.org/spreadsheetml/2006/main">
  <numFmts count="6">
    <numFmt numFmtId="176" formatCode="0_);[Red]\(0\)"/>
    <numFmt numFmtId="177" formatCode="0.00_);[Red]\(0.00\)"/>
    <numFmt numFmtId="178" formatCode="0.00_ "/>
    <numFmt numFmtId="179" formatCode="0_ "/>
    <numFmt numFmtId="180" formatCode="0.0_);[Red]\(0.0\)"/>
    <numFmt numFmtId="181" formatCode="0.0_ ;[Red]\-0.0\ "/>
  </numFmts>
  <fonts count="12">
    <font>
      <sz val="11"/>
      <color theme="1"/>
      <name val="宋体"/>
      <charset val="134"/>
      <scheme val="minor"/>
    </font>
    <font>
      <sz val="10"/>
      <name val="仿宋"/>
      <family val="3"/>
      <charset val="134"/>
    </font>
    <font>
      <sz val="10"/>
      <name val="仿宋"/>
      <family val="3"/>
      <charset val="134"/>
    </font>
    <font>
      <b/>
      <sz val="18"/>
      <name val="宋体"/>
      <charset val="134"/>
    </font>
    <font>
      <sz val="18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0"/>
      <color indexed="10"/>
      <name val="宋体"/>
      <charset val="134"/>
    </font>
    <font>
      <sz val="11"/>
      <color indexed="8"/>
      <name val="宋体"/>
      <charset val="134"/>
    </font>
    <font>
      <sz val="9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0" fillId="0" borderId="0">
      <alignment vertical="center"/>
    </xf>
  </cellStyleXfs>
  <cellXfs count="73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178" fontId="1" fillId="0" borderId="0" xfId="0" applyNumberFormat="1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vertical="center"/>
    </xf>
    <xf numFmtId="178" fontId="1" fillId="0" borderId="0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78" fontId="6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176" fontId="6" fillId="2" borderId="1" xfId="0" applyNumberFormat="1" applyFont="1" applyFill="1" applyBorder="1" applyAlignment="1">
      <alignment horizontal="center" vertical="center"/>
    </xf>
    <xf numFmtId="178" fontId="7" fillId="0" borderId="1" xfId="0" applyNumberFormat="1" applyFont="1" applyFill="1" applyBorder="1" applyAlignment="1">
      <alignment horizontal="center" vertical="center"/>
    </xf>
    <xf numFmtId="49" fontId="6" fillId="0" borderId="0" xfId="1" applyNumberFormat="1" applyFont="1" applyFill="1" applyAlignment="1">
      <alignment horizontal="center" vertical="center" wrapText="1"/>
    </xf>
    <xf numFmtId="178" fontId="6" fillId="0" borderId="0" xfId="1" applyNumberFormat="1" applyFont="1" applyFill="1" applyAlignment="1">
      <alignment horizontal="center" vertical="center" wrapText="1"/>
    </xf>
    <xf numFmtId="181" fontId="5" fillId="0" borderId="0" xfId="1" applyNumberFormat="1" applyFont="1" applyFill="1" applyAlignment="1">
      <alignment horizontal="left" vertical="center" wrapText="1"/>
    </xf>
    <xf numFmtId="181" fontId="5" fillId="0" borderId="0" xfId="1" applyNumberFormat="1" applyFont="1" applyFill="1" applyAlignment="1">
      <alignment horizontal="left" vertical="center"/>
    </xf>
    <xf numFmtId="49" fontId="6" fillId="0" borderId="0" xfId="1" applyNumberFormat="1" applyFont="1" applyFill="1" applyAlignment="1">
      <alignment horizontal="center" vertical="center"/>
    </xf>
    <xf numFmtId="178" fontId="6" fillId="0" borderId="0" xfId="1" applyNumberFormat="1" applyFont="1" applyFill="1" applyAlignment="1">
      <alignment horizontal="center" vertical="center"/>
    </xf>
    <xf numFmtId="178" fontId="6" fillId="0" borderId="2" xfId="1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178" fontId="6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178" fontId="7" fillId="0" borderId="1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/>
    </xf>
    <xf numFmtId="178" fontId="7" fillId="2" borderId="1" xfId="0" applyNumberFormat="1" applyFont="1" applyFill="1" applyBorder="1" applyAlignment="1">
      <alignment horizontal="center" vertical="center"/>
    </xf>
    <xf numFmtId="178" fontId="8" fillId="0" borderId="1" xfId="0" applyNumberFormat="1" applyFont="1" applyFill="1" applyBorder="1" applyAlignment="1">
      <alignment horizontal="center" vertical="center"/>
    </xf>
    <xf numFmtId="178" fontId="7" fillId="0" borderId="1" xfId="0" applyNumberFormat="1" applyFont="1" applyFill="1" applyBorder="1" applyAlignment="1">
      <alignment vertical="center"/>
    </xf>
    <xf numFmtId="178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78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178" fontId="6" fillId="0" borderId="1" xfId="1" applyNumberFormat="1" applyFont="1" applyFill="1" applyBorder="1" applyAlignment="1">
      <alignment horizontal="center" vertical="center" wrapText="1"/>
    </xf>
    <xf numFmtId="176" fontId="6" fillId="0" borderId="1" xfId="1" applyNumberFormat="1" applyFont="1" applyFill="1" applyBorder="1" applyAlignment="1">
      <alignment horizontal="center" vertical="center" wrapText="1"/>
    </xf>
    <xf numFmtId="181" fontId="6" fillId="0" borderId="1" xfId="1" applyNumberFormat="1" applyFont="1" applyFill="1" applyBorder="1" applyAlignment="1">
      <alignment horizontal="center" vertical="center" wrapText="1"/>
    </xf>
    <xf numFmtId="49" fontId="6" fillId="0" borderId="1" xfId="1" applyNumberFormat="1" applyFont="1" applyFill="1" applyBorder="1" applyAlignment="1">
      <alignment horizontal="center" vertical="center" wrapText="1"/>
    </xf>
    <xf numFmtId="179" fontId="3" fillId="0" borderId="0" xfId="1" applyNumberFormat="1" applyFont="1" applyFill="1" applyAlignment="1">
      <alignment horizontal="center" vertical="center" wrapText="1"/>
    </xf>
    <xf numFmtId="180" fontId="3" fillId="0" borderId="0" xfId="1" applyNumberFormat="1" applyFont="1" applyFill="1" applyAlignment="1">
      <alignment horizontal="center" vertical="center" wrapText="1"/>
    </xf>
    <xf numFmtId="178" fontId="3" fillId="0" borderId="0" xfId="1" applyNumberFormat="1" applyFont="1" applyFill="1" applyAlignment="1">
      <alignment horizontal="center" vertical="center" wrapText="1"/>
    </xf>
    <xf numFmtId="176" fontId="4" fillId="0" borderId="0" xfId="1" applyNumberFormat="1" applyFont="1" applyFill="1" applyAlignment="1">
      <alignment horizontal="center" vertical="center" wrapText="1"/>
    </xf>
    <xf numFmtId="49" fontId="3" fillId="0" borderId="0" xfId="1" applyNumberFormat="1" applyFont="1" applyFill="1" applyAlignment="1">
      <alignment horizontal="center" vertical="center" wrapText="1"/>
    </xf>
    <xf numFmtId="179" fontId="5" fillId="0" borderId="0" xfId="1" applyNumberFormat="1" applyFont="1" applyFill="1" applyAlignment="1">
      <alignment horizontal="left" vertical="center" wrapText="1"/>
    </xf>
    <xf numFmtId="179" fontId="5" fillId="0" borderId="0" xfId="1" applyNumberFormat="1" applyFont="1" applyFill="1" applyAlignment="1">
      <alignment horizontal="center" vertical="center" wrapText="1"/>
    </xf>
    <xf numFmtId="178" fontId="5" fillId="0" borderId="0" xfId="1" applyNumberFormat="1" applyFont="1" applyFill="1" applyAlignment="1">
      <alignment horizontal="left" vertical="center" wrapText="1"/>
    </xf>
    <xf numFmtId="176" fontId="5" fillId="0" borderId="0" xfId="1" applyNumberFormat="1" applyFont="1" applyFill="1" applyAlignment="1">
      <alignment horizontal="left" vertical="center" wrapText="1"/>
    </xf>
    <xf numFmtId="49" fontId="5" fillId="0" borderId="0" xfId="1" applyNumberFormat="1" applyFont="1" applyFill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 wrapText="1"/>
    </xf>
    <xf numFmtId="178" fontId="5" fillId="0" borderId="0" xfId="0" applyNumberFormat="1" applyFont="1" applyFill="1" applyBorder="1" applyAlignment="1">
      <alignment horizontal="left" vertical="center" wrapText="1"/>
    </xf>
    <xf numFmtId="176" fontId="5" fillId="0" borderId="0" xfId="0" applyNumberFormat="1" applyFont="1" applyFill="1" applyBorder="1" applyAlignment="1">
      <alignment horizontal="left" vertical="center" wrapText="1"/>
    </xf>
    <xf numFmtId="49" fontId="5" fillId="0" borderId="0" xfId="0" applyNumberFormat="1" applyFont="1" applyFill="1" applyBorder="1" applyAlignment="1">
      <alignment horizontal="left" vertical="center" wrapText="1"/>
    </xf>
    <xf numFmtId="180" fontId="5" fillId="0" borderId="0" xfId="1" applyNumberFormat="1" applyFont="1" applyFill="1" applyAlignment="1">
      <alignment horizontal="left" vertical="center" wrapText="1"/>
    </xf>
    <xf numFmtId="177" fontId="6" fillId="0" borderId="1" xfId="1" applyNumberFormat="1" applyFont="1" applyFill="1" applyBorder="1" applyAlignment="1">
      <alignment horizontal="center" vertical="center" wrapText="1"/>
    </xf>
    <xf numFmtId="179" fontId="6" fillId="0" borderId="1" xfId="1" applyNumberFormat="1" applyFont="1" applyFill="1" applyBorder="1" applyAlignment="1">
      <alignment horizontal="center" vertical="center" wrapText="1"/>
    </xf>
    <xf numFmtId="180" fontId="6" fillId="0" borderId="1" xfId="1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2" fillId="0" borderId="6" xfId="1" applyNumberFormat="1" applyFont="1" applyFill="1" applyBorder="1" applyAlignment="1">
      <alignment horizontal="center" vertical="center" wrapText="1"/>
    </xf>
    <xf numFmtId="0" fontId="2" fillId="0" borderId="0" xfId="1" applyNumberFormat="1" applyFont="1" applyFill="1" applyBorder="1" applyAlignment="1">
      <alignment horizontal="center" vertical="center" wrapText="1"/>
    </xf>
    <xf numFmtId="178" fontId="2" fillId="0" borderId="0" xfId="1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78" fontId="6" fillId="0" borderId="1" xfId="0" applyNumberFormat="1" applyFont="1" applyFill="1" applyBorder="1" applyAlignment="1">
      <alignment horizontal="center" vertical="center"/>
    </xf>
  </cellXfs>
  <cellStyles count="2">
    <cellStyle name="常规" xfId="0" builtinId="0"/>
    <cellStyle name="常规 2 2" xfId="1"/>
  </cellStyles>
  <dxfs count="4"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xm="http://schemas.microsoft.com/office/excel/2006/main" xmlns:r="http://schemas.openxmlformats.org/officeDocument/2006/relationships">
  <dimension ref="A2:A7"/>
  <sheetViews>
    <sheetView workbookViewId="0">
      <selection activeCell="A7" sqref="A7"/>
    </sheetView>
  </sheetViews>
  <sheetFormatPr defaultRowHeight="13.5"/>
  <sheetData>
    <row r="2" spans="1:1"/>
    <row r="3" spans="1:1"/>
    <row r="4" spans="1:1"/>
    <row r="5" spans="1:1"/>
    <row r="6" spans="1:1"/>
    <row r="7" spans="1:1"/>
  </sheetData>
  <phoneticPr fontId="11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1"/>
  <dimension ref="A1:T30"/>
  <sheetViews>
    <sheetView tabSelected="1" workbookViewId="0">
      <selection activeCell="R13" sqref="R13"/>
    </sheetView>
  </sheetViews>
  <sheetFormatPr defaultRowHeight="12"/>
  <cols>
    <col min="1" max="1" width="4.75" style="1" customWidth="1"/>
    <col min="2" max="2" width="17.125" style="1" customWidth="1"/>
    <col min="3" max="3" width="7.25" style="3" customWidth="1"/>
    <col min="4" max="4" width="9" style="1"/>
    <col min="5" max="5" width="6.25" style="1" customWidth="1"/>
    <col min="6" max="6" width="8.125" style="4" customWidth="1"/>
    <col min="7" max="7" width="8.25" style="5" customWidth="1"/>
    <col min="8" max="8" width="7.5" style="5" customWidth="1"/>
    <col min="9" max="9" width="9.5" style="1" customWidth="1"/>
    <col min="10" max="10" width="7.875" style="1" customWidth="1"/>
    <col min="11" max="11" width="19.25" style="1" customWidth="1"/>
    <col min="12" max="12" width="10.75" style="1" customWidth="1"/>
    <col min="13" max="13" width="11.5" style="1" customWidth="1"/>
    <col min="14" max="14" width="10.5" style="6" customWidth="1"/>
    <col min="15" max="15" width="11.125" style="6" customWidth="1"/>
    <col min="16" max="16" width="10.25" style="6" customWidth="1"/>
    <col min="17" max="17" width="10.125" style="6" customWidth="1"/>
    <col min="18" max="18" width="9.375" style="1" customWidth="1"/>
    <col min="19" max="19" width="12.125" style="1" customWidth="1"/>
    <col min="20" max="16384" width="9" style="1"/>
  </cols>
  <sheetData>
    <row r="1" spans="1:19" ht="30.95" customHeight="1">
      <c r="A1" s="45" t="s">
        <v>0</v>
      </c>
      <c r="B1" s="46"/>
      <c r="C1" s="46"/>
      <c r="D1" s="46"/>
      <c r="E1" s="46"/>
      <c r="F1" s="47"/>
      <c r="G1" s="48"/>
      <c r="H1" s="48"/>
      <c r="I1" s="46"/>
      <c r="J1" s="46"/>
      <c r="K1" s="49"/>
      <c r="L1" s="46"/>
      <c r="M1" s="46"/>
      <c r="N1" s="47"/>
      <c r="O1" s="47"/>
      <c r="P1" s="47"/>
      <c r="Q1" s="33"/>
      <c r="R1" s="34"/>
      <c r="S1" s="34"/>
    </row>
    <row r="2" spans="1:19" ht="13.5">
      <c r="A2" s="50" t="s">
        <v>1</v>
      </c>
      <c r="B2" s="50"/>
      <c r="C2" s="51"/>
      <c r="D2" s="50"/>
      <c r="E2" s="50"/>
      <c r="F2" s="52"/>
      <c r="G2" s="53"/>
      <c r="H2" s="53"/>
      <c r="I2" s="50"/>
      <c r="J2" s="50"/>
      <c r="K2" s="54"/>
      <c r="L2" s="50"/>
      <c r="M2" s="17"/>
      <c r="N2" s="18"/>
      <c r="O2" s="18"/>
      <c r="P2" s="18"/>
      <c r="Q2" s="35"/>
      <c r="R2" s="36"/>
      <c r="S2" s="36"/>
    </row>
    <row r="3" spans="1:19" ht="13.5">
      <c r="A3" s="50" t="s">
        <v>2</v>
      </c>
      <c r="B3" s="55"/>
      <c r="C3" s="56"/>
      <c r="D3" s="55"/>
      <c r="E3" s="55"/>
      <c r="F3" s="57"/>
      <c r="G3" s="58"/>
      <c r="H3" s="58"/>
      <c r="I3" s="55"/>
      <c r="J3" s="55"/>
      <c r="K3" s="59"/>
      <c r="L3" s="19"/>
      <c r="M3" s="17"/>
      <c r="N3" s="18"/>
      <c r="O3" s="18"/>
      <c r="P3" s="18"/>
      <c r="Q3" s="35"/>
      <c r="R3" s="36"/>
      <c r="S3" s="36"/>
    </row>
    <row r="4" spans="1:19" ht="13.5">
      <c r="A4" s="60" t="s">
        <v>116</v>
      </c>
      <c r="B4" s="55"/>
      <c r="C4" s="56"/>
      <c r="D4" s="55"/>
      <c r="E4" s="55"/>
      <c r="F4" s="57"/>
      <c r="G4" s="58"/>
      <c r="H4" s="58"/>
      <c r="I4" s="57"/>
      <c r="J4" s="55"/>
      <c r="K4" s="59"/>
      <c r="L4" s="20"/>
      <c r="M4" s="21"/>
      <c r="N4" s="22"/>
      <c r="O4" s="22"/>
      <c r="P4" s="23"/>
      <c r="Q4" s="35"/>
      <c r="R4" s="36"/>
      <c r="S4" s="36" t="s">
        <v>3</v>
      </c>
    </row>
    <row r="5" spans="1:19">
      <c r="A5" s="62" t="s">
        <v>4</v>
      </c>
      <c r="B5" s="63" t="s">
        <v>5</v>
      </c>
      <c r="C5" s="63" t="s">
        <v>6</v>
      </c>
      <c r="D5" s="63"/>
      <c r="E5" s="63"/>
      <c r="F5" s="41" t="s">
        <v>7</v>
      </c>
      <c r="G5" s="42"/>
      <c r="H5" s="42"/>
      <c r="I5" s="43"/>
      <c r="J5" s="43" t="s">
        <v>8</v>
      </c>
      <c r="K5" s="44"/>
      <c r="L5" s="43"/>
      <c r="M5" s="43"/>
      <c r="N5" s="41"/>
      <c r="O5" s="41" t="s">
        <v>9</v>
      </c>
      <c r="P5" s="41" t="s">
        <v>10</v>
      </c>
      <c r="Q5" s="72" t="s">
        <v>11</v>
      </c>
      <c r="R5" s="70" t="s">
        <v>12</v>
      </c>
      <c r="S5" s="71" t="s">
        <v>13</v>
      </c>
    </row>
    <row r="6" spans="1:19">
      <c r="A6" s="62"/>
      <c r="B6" s="63"/>
      <c r="C6" s="63" t="s">
        <v>14</v>
      </c>
      <c r="D6" s="63" t="s">
        <v>15</v>
      </c>
      <c r="E6" s="42" t="s">
        <v>16</v>
      </c>
      <c r="F6" s="41" t="s">
        <v>17</v>
      </c>
      <c r="G6" s="42" t="s">
        <v>18</v>
      </c>
      <c r="H6" s="42" t="s">
        <v>19</v>
      </c>
      <c r="I6" s="61" t="s">
        <v>20</v>
      </c>
      <c r="J6" s="43" t="s">
        <v>21</v>
      </c>
      <c r="K6" s="44" t="s">
        <v>22</v>
      </c>
      <c r="L6" s="43" t="s">
        <v>23</v>
      </c>
      <c r="M6" s="44" t="s">
        <v>24</v>
      </c>
      <c r="N6" s="41" t="s">
        <v>25</v>
      </c>
      <c r="O6" s="41"/>
      <c r="P6" s="41"/>
      <c r="Q6" s="72"/>
      <c r="R6" s="70"/>
      <c r="S6" s="71"/>
    </row>
    <row r="7" spans="1:19">
      <c r="A7" s="62"/>
      <c r="B7" s="63"/>
      <c r="C7" s="63"/>
      <c r="D7" s="63"/>
      <c r="E7" s="42"/>
      <c r="F7" s="41"/>
      <c r="G7" s="42"/>
      <c r="H7" s="42"/>
      <c r="I7" s="61"/>
      <c r="J7" s="43"/>
      <c r="K7" s="44"/>
      <c r="L7" s="43"/>
      <c r="M7" s="44"/>
      <c r="N7" s="41"/>
      <c r="O7" s="41"/>
      <c r="P7" s="41"/>
      <c r="Q7" s="72"/>
      <c r="R7" s="70"/>
      <c r="S7" s="71"/>
    </row>
    <row r="8" spans="1:19" ht="30" customHeight="1">
      <c r="A8" s="7">
        <v>1</v>
      </c>
      <c r="B8" s="8" t="s">
        <v>26</v>
      </c>
      <c r="C8" s="9" t="s">
        <v>27</v>
      </c>
      <c r="D8" s="8" t="s">
        <v>28</v>
      </c>
      <c r="E8" s="10" t="s">
        <v>29</v>
      </c>
      <c r="F8" s="11">
        <f t="shared" ref="F8:F26" si="0">G8+H8</f>
        <v>76.36</v>
      </c>
      <c r="G8" s="12">
        <v>51.36</v>
      </c>
      <c r="H8" s="12">
        <v>25</v>
      </c>
      <c r="I8" s="9">
        <v>0</v>
      </c>
      <c r="J8" s="24" t="s">
        <v>30</v>
      </c>
      <c r="K8" s="25" t="s">
        <v>31</v>
      </c>
      <c r="L8" s="25" t="s">
        <v>32</v>
      </c>
      <c r="M8" s="25" t="s">
        <v>33</v>
      </c>
      <c r="N8" s="26">
        <v>11060</v>
      </c>
      <c r="O8" s="16">
        <f t="shared" ref="O8:O26" si="1">206.125*F8</f>
        <v>15739.705</v>
      </c>
      <c r="P8" s="16">
        <f>O8-N8</f>
        <v>4679.7049999999999</v>
      </c>
      <c r="Q8" s="16">
        <v>0</v>
      </c>
      <c r="R8" s="37"/>
      <c r="S8" s="37"/>
    </row>
    <row r="9" spans="1:19" ht="30" customHeight="1">
      <c r="A9" s="7">
        <v>2</v>
      </c>
      <c r="B9" s="8" t="s">
        <v>34</v>
      </c>
      <c r="C9" s="9" t="s">
        <v>27</v>
      </c>
      <c r="D9" s="8" t="s">
        <v>28</v>
      </c>
      <c r="E9" s="10" t="s">
        <v>29</v>
      </c>
      <c r="F9" s="11">
        <f t="shared" si="0"/>
        <v>108.22</v>
      </c>
      <c r="G9" s="12">
        <v>108.22</v>
      </c>
      <c r="H9" s="12">
        <v>0</v>
      </c>
      <c r="I9" s="9">
        <v>0</v>
      </c>
      <c r="J9" s="24" t="s">
        <v>35</v>
      </c>
      <c r="K9" s="25" t="s">
        <v>36</v>
      </c>
      <c r="L9" s="25" t="s">
        <v>32</v>
      </c>
      <c r="M9" s="25" t="s">
        <v>37</v>
      </c>
      <c r="N9" s="26">
        <v>27199.02</v>
      </c>
      <c r="O9" s="16">
        <f t="shared" si="1"/>
        <v>22306.8475</v>
      </c>
      <c r="P9" s="16">
        <v>0</v>
      </c>
      <c r="Q9" s="16">
        <f>N9-O9</f>
        <v>4892.1724999999997</v>
      </c>
      <c r="R9" s="37"/>
      <c r="S9" s="37"/>
    </row>
    <row r="10" spans="1:19" ht="30" customHeight="1">
      <c r="A10" s="7">
        <v>3</v>
      </c>
      <c r="B10" s="8" t="s">
        <v>38</v>
      </c>
      <c r="C10" s="9" t="s">
        <v>27</v>
      </c>
      <c r="D10" s="8" t="s">
        <v>39</v>
      </c>
      <c r="E10" s="10" t="s">
        <v>29</v>
      </c>
      <c r="F10" s="11">
        <f t="shared" si="0"/>
        <v>180</v>
      </c>
      <c r="G10" s="12">
        <v>128.03</v>
      </c>
      <c r="H10" s="12">
        <v>51.97</v>
      </c>
      <c r="I10" s="9">
        <v>0</v>
      </c>
      <c r="J10" s="27" t="s">
        <v>40</v>
      </c>
      <c r="K10" s="25" t="s">
        <v>41</v>
      </c>
      <c r="L10" s="25" t="s">
        <v>42</v>
      </c>
      <c r="M10" s="25" t="s">
        <v>43</v>
      </c>
      <c r="N10" s="28">
        <v>79819.600000000006</v>
      </c>
      <c r="O10" s="16">
        <f t="shared" si="1"/>
        <v>37102.5</v>
      </c>
      <c r="P10" s="16">
        <v>0</v>
      </c>
      <c r="Q10" s="16">
        <f>N10-O10</f>
        <v>42717.1</v>
      </c>
      <c r="R10" s="37"/>
      <c r="S10" s="37"/>
    </row>
    <row r="11" spans="1:19" ht="30" customHeight="1">
      <c r="A11" s="7">
        <v>4</v>
      </c>
      <c r="B11" s="10" t="s">
        <v>44</v>
      </c>
      <c r="C11" s="9" t="s">
        <v>27</v>
      </c>
      <c r="D11" s="10" t="s">
        <v>45</v>
      </c>
      <c r="E11" s="10" t="s">
        <v>29</v>
      </c>
      <c r="F11" s="11">
        <f t="shared" si="0"/>
        <v>109.26</v>
      </c>
      <c r="G11" s="12">
        <v>109.26</v>
      </c>
      <c r="H11" s="12">
        <v>0</v>
      </c>
      <c r="I11" s="9">
        <v>0</v>
      </c>
      <c r="J11" s="27" t="s">
        <v>46</v>
      </c>
      <c r="K11" s="25" t="s">
        <v>47</v>
      </c>
      <c r="L11" s="25" t="s">
        <v>48</v>
      </c>
      <c r="M11" s="25" t="s">
        <v>49</v>
      </c>
      <c r="N11" s="26">
        <v>17468.400000000001</v>
      </c>
      <c r="O11" s="16">
        <f t="shared" si="1"/>
        <v>22521.217499999999</v>
      </c>
      <c r="P11" s="16">
        <f>O11-N11</f>
        <v>5052.8175000000001</v>
      </c>
      <c r="Q11" s="16">
        <v>0</v>
      </c>
      <c r="R11" s="37"/>
      <c r="S11" s="37"/>
    </row>
    <row r="12" spans="1:19" ht="30" customHeight="1">
      <c r="A12" s="7">
        <v>5</v>
      </c>
      <c r="B12" s="10" t="s">
        <v>44</v>
      </c>
      <c r="C12" s="9" t="s">
        <v>27</v>
      </c>
      <c r="D12" s="10" t="s">
        <v>45</v>
      </c>
      <c r="E12" s="10" t="s">
        <v>29</v>
      </c>
      <c r="F12" s="11">
        <f t="shared" si="0"/>
        <v>70.239999999999995</v>
      </c>
      <c r="G12" s="12">
        <v>70.239999999999995</v>
      </c>
      <c r="H12" s="12">
        <v>0</v>
      </c>
      <c r="I12" s="9">
        <v>0</v>
      </c>
      <c r="J12" s="24" t="s">
        <v>50</v>
      </c>
      <c r="K12" s="25" t="s">
        <v>36</v>
      </c>
      <c r="L12" s="25" t="s">
        <v>48</v>
      </c>
      <c r="M12" s="25" t="s">
        <v>51</v>
      </c>
      <c r="N12" s="16">
        <v>0</v>
      </c>
      <c r="O12" s="16">
        <f t="shared" si="1"/>
        <v>14478.22</v>
      </c>
      <c r="P12" s="16">
        <f>O12-N12</f>
        <v>14478.22</v>
      </c>
      <c r="Q12" s="16">
        <v>0</v>
      </c>
      <c r="R12" s="37"/>
      <c r="S12" s="37"/>
    </row>
    <row r="13" spans="1:19" ht="30" customHeight="1">
      <c r="A13" s="7">
        <v>6</v>
      </c>
      <c r="B13" s="8" t="s">
        <v>52</v>
      </c>
      <c r="C13" s="9" t="s">
        <v>27</v>
      </c>
      <c r="D13" s="8" t="s">
        <v>45</v>
      </c>
      <c r="E13" s="10" t="s">
        <v>29</v>
      </c>
      <c r="F13" s="11">
        <f t="shared" si="0"/>
        <v>292.11</v>
      </c>
      <c r="G13" s="12">
        <v>149.11000000000001</v>
      </c>
      <c r="H13" s="12">
        <v>143</v>
      </c>
      <c r="I13" s="9">
        <v>0</v>
      </c>
      <c r="J13" s="10" t="s">
        <v>53</v>
      </c>
      <c r="K13" s="25" t="s">
        <v>54</v>
      </c>
      <c r="L13" s="25" t="s">
        <v>48</v>
      </c>
      <c r="M13" s="25" t="s">
        <v>55</v>
      </c>
      <c r="N13" s="26">
        <v>61882.27</v>
      </c>
      <c r="O13" s="16">
        <f t="shared" si="1"/>
        <v>60211.173750000002</v>
      </c>
      <c r="P13" s="16">
        <v>0</v>
      </c>
      <c r="Q13" s="16">
        <f>N13-O13</f>
        <v>1671.0962500000001</v>
      </c>
      <c r="R13" s="37"/>
      <c r="S13" s="37"/>
    </row>
    <row r="14" spans="1:19" ht="30" customHeight="1">
      <c r="A14" s="7">
        <v>7</v>
      </c>
      <c r="B14" s="8" t="s">
        <v>56</v>
      </c>
      <c r="C14" s="9" t="s">
        <v>27</v>
      </c>
      <c r="D14" s="8" t="s">
        <v>45</v>
      </c>
      <c r="E14" s="10" t="s">
        <v>29</v>
      </c>
      <c r="F14" s="11">
        <f t="shared" si="0"/>
        <v>288.32</v>
      </c>
      <c r="G14" s="12">
        <v>126.32</v>
      </c>
      <c r="H14" s="12">
        <v>162</v>
      </c>
      <c r="I14" s="9">
        <v>0</v>
      </c>
      <c r="J14" s="10" t="s">
        <v>57</v>
      </c>
      <c r="K14" s="25" t="s">
        <v>47</v>
      </c>
      <c r="L14" s="25" t="s">
        <v>48</v>
      </c>
      <c r="M14" s="25" t="s">
        <v>58</v>
      </c>
      <c r="N14" s="26">
        <v>29295.200000000001</v>
      </c>
      <c r="O14" s="16">
        <f t="shared" si="1"/>
        <v>59429.96</v>
      </c>
      <c r="P14" s="16">
        <f t="shared" ref="P14:P21" si="2">O14-N14</f>
        <v>30134.76</v>
      </c>
      <c r="Q14" s="16">
        <v>0</v>
      </c>
      <c r="R14" s="37"/>
      <c r="S14" s="37"/>
    </row>
    <row r="15" spans="1:19" ht="30" customHeight="1">
      <c r="A15" s="7">
        <v>8</v>
      </c>
      <c r="B15" s="8" t="s">
        <v>59</v>
      </c>
      <c r="C15" s="9" t="s">
        <v>27</v>
      </c>
      <c r="D15" s="8" t="s">
        <v>60</v>
      </c>
      <c r="E15" s="10" t="s">
        <v>29</v>
      </c>
      <c r="F15" s="11">
        <f t="shared" si="0"/>
        <v>143.12</v>
      </c>
      <c r="G15" s="12">
        <v>76.12</v>
      </c>
      <c r="H15" s="12">
        <v>67</v>
      </c>
      <c r="I15" s="9">
        <v>0</v>
      </c>
      <c r="J15" s="10" t="s">
        <v>61</v>
      </c>
      <c r="K15" s="10" t="s">
        <v>62</v>
      </c>
      <c r="L15" s="25" t="s">
        <v>63</v>
      </c>
      <c r="M15" s="25" t="s">
        <v>64</v>
      </c>
      <c r="N15" s="16">
        <v>22214.5</v>
      </c>
      <c r="O15" s="16">
        <f t="shared" si="1"/>
        <v>29500.61</v>
      </c>
      <c r="P15" s="16">
        <f t="shared" si="2"/>
        <v>7286.11</v>
      </c>
      <c r="Q15" s="16">
        <v>0</v>
      </c>
      <c r="R15" s="37"/>
      <c r="S15" s="37"/>
    </row>
    <row r="16" spans="1:19" ht="30" customHeight="1">
      <c r="A16" s="7">
        <v>9</v>
      </c>
      <c r="B16" s="8" t="s">
        <v>65</v>
      </c>
      <c r="C16" s="9" t="s">
        <v>27</v>
      </c>
      <c r="D16" s="8" t="s">
        <v>60</v>
      </c>
      <c r="E16" s="10" t="s">
        <v>29</v>
      </c>
      <c r="F16" s="11">
        <f t="shared" si="0"/>
        <v>98.23</v>
      </c>
      <c r="G16" s="12">
        <v>98.23</v>
      </c>
      <c r="H16" s="12">
        <v>0</v>
      </c>
      <c r="I16" s="9">
        <v>0</v>
      </c>
      <c r="J16" s="24" t="s">
        <v>66</v>
      </c>
      <c r="K16" s="25" t="s">
        <v>67</v>
      </c>
      <c r="L16" s="25" t="s">
        <v>63</v>
      </c>
      <c r="M16" s="25" t="s">
        <v>68</v>
      </c>
      <c r="N16" s="26">
        <v>28929.8</v>
      </c>
      <c r="O16" s="16">
        <f t="shared" si="1"/>
        <v>20247.658749999999</v>
      </c>
      <c r="P16" s="16">
        <v>0</v>
      </c>
      <c r="Q16" s="16">
        <f>N16-O16</f>
        <v>8682.1412500000006</v>
      </c>
      <c r="R16" s="37"/>
      <c r="S16" s="37"/>
    </row>
    <row r="17" spans="1:20" ht="30" customHeight="1">
      <c r="A17" s="7">
        <v>10</v>
      </c>
      <c r="B17" s="8" t="s">
        <v>69</v>
      </c>
      <c r="C17" s="9" t="s">
        <v>27</v>
      </c>
      <c r="D17" s="8" t="s">
        <v>60</v>
      </c>
      <c r="E17" s="10" t="s">
        <v>29</v>
      </c>
      <c r="F17" s="11">
        <f t="shared" si="0"/>
        <v>200.13</v>
      </c>
      <c r="G17" s="12">
        <v>133.13</v>
      </c>
      <c r="H17" s="12">
        <v>67</v>
      </c>
      <c r="I17" s="9">
        <v>0</v>
      </c>
      <c r="J17" s="10" t="s">
        <v>70</v>
      </c>
      <c r="K17" s="25" t="s">
        <v>71</v>
      </c>
      <c r="L17" s="25" t="s">
        <v>63</v>
      </c>
      <c r="M17" s="25" t="s">
        <v>72</v>
      </c>
      <c r="N17" s="26">
        <v>55204.75</v>
      </c>
      <c r="O17" s="16">
        <f t="shared" si="1"/>
        <v>41251.796249999999</v>
      </c>
      <c r="P17" s="16">
        <v>0</v>
      </c>
      <c r="Q17" s="16">
        <f>N17-O17</f>
        <v>13952.953750000001</v>
      </c>
      <c r="R17" s="37"/>
      <c r="S17" s="37"/>
    </row>
    <row r="18" spans="1:20" ht="30" customHeight="1">
      <c r="A18" s="7">
        <v>11</v>
      </c>
      <c r="B18" s="8" t="s">
        <v>73</v>
      </c>
      <c r="C18" s="9" t="s">
        <v>27</v>
      </c>
      <c r="D18" s="8" t="s">
        <v>74</v>
      </c>
      <c r="E18" s="10" t="s">
        <v>29</v>
      </c>
      <c r="F18" s="11">
        <f t="shared" si="0"/>
        <v>209</v>
      </c>
      <c r="G18" s="12">
        <v>126.23</v>
      </c>
      <c r="H18" s="12">
        <v>82.77</v>
      </c>
      <c r="I18" s="9">
        <v>0</v>
      </c>
      <c r="J18" s="10" t="s">
        <v>75</v>
      </c>
      <c r="K18" s="25" t="s">
        <v>76</v>
      </c>
      <c r="L18" s="25" t="s">
        <v>77</v>
      </c>
      <c r="M18" s="25" t="s">
        <v>78</v>
      </c>
      <c r="N18" s="26">
        <v>66974.55</v>
      </c>
      <c r="O18" s="16">
        <f t="shared" si="1"/>
        <v>43080.125</v>
      </c>
      <c r="P18" s="16">
        <v>0</v>
      </c>
      <c r="Q18" s="16">
        <f>N18-O18</f>
        <v>23894.424999999999</v>
      </c>
      <c r="R18" s="37"/>
      <c r="S18" s="37"/>
    </row>
    <row r="19" spans="1:20" ht="30" customHeight="1">
      <c r="A19" s="7">
        <v>12</v>
      </c>
      <c r="B19" s="8" t="s">
        <v>79</v>
      </c>
      <c r="C19" s="9" t="s">
        <v>27</v>
      </c>
      <c r="D19" s="8" t="s">
        <v>74</v>
      </c>
      <c r="E19" s="10" t="s">
        <v>29</v>
      </c>
      <c r="F19" s="11">
        <f t="shared" si="0"/>
        <v>137.22999999999999</v>
      </c>
      <c r="G19" s="12">
        <v>92.23</v>
      </c>
      <c r="H19" s="12">
        <v>45</v>
      </c>
      <c r="I19" s="9">
        <v>0</v>
      </c>
      <c r="J19" s="24" t="s">
        <v>80</v>
      </c>
      <c r="K19" s="25" t="s">
        <v>81</v>
      </c>
      <c r="L19" s="25" t="s">
        <v>77</v>
      </c>
      <c r="M19" s="25" t="s">
        <v>82</v>
      </c>
      <c r="N19" s="16">
        <v>0</v>
      </c>
      <c r="O19" s="16">
        <f t="shared" si="1"/>
        <v>28286.533749999999</v>
      </c>
      <c r="P19" s="16">
        <f t="shared" si="2"/>
        <v>28286.533749999999</v>
      </c>
      <c r="Q19" s="16">
        <v>0</v>
      </c>
      <c r="R19" s="37"/>
      <c r="S19" s="37"/>
    </row>
    <row r="20" spans="1:20" ht="30" customHeight="1">
      <c r="A20" s="7">
        <v>13</v>
      </c>
      <c r="B20" s="8" t="s">
        <v>83</v>
      </c>
      <c r="C20" s="9" t="s">
        <v>27</v>
      </c>
      <c r="D20" s="8" t="s">
        <v>74</v>
      </c>
      <c r="E20" s="10" t="s">
        <v>29</v>
      </c>
      <c r="F20" s="11">
        <f t="shared" si="0"/>
        <v>175.26</v>
      </c>
      <c r="G20" s="12">
        <v>121.26</v>
      </c>
      <c r="H20" s="12">
        <v>54</v>
      </c>
      <c r="I20" s="9">
        <v>0</v>
      </c>
      <c r="J20" s="24" t="s">
        <v>84</v>
      </c>
      <c r="K20" s="25" t="s">
        <v>41</v>
      </c>
      <c r="L20" s="25" t="s">
        <v>77</v>
      </c>
      <c r="M20" s="25" t="s">
        <v>85</v>
      </c>
      <c r="N20" s="16">
        <v>0</v>
      </c>
      <c r="O20" s="16">
        <f t="shared" si="1"/>
        <v>36125.467499999999</v>
      </c>
      <c r="P20" s="16">
        <f t="shared" si="2"/>
        <v>36125.467499999999</v>
      </c>
      <c r="Q20" s="16">
        <v>0</v>
      </c>
      <c r="R20" s="37"/>
      <c r="S20" s="37"/>
    </row>
    <row r="21" spans="1:20" ht="30" customHeight="1">
      <c r="A21" s="7">
        <v>14</v>
      </c>
      <c r="B21" s="8" t="s">
        <v>86</v>
      </c>
      <c r="C21" s="9" t="s">
        <v>27</v>
      </c>
      <c r="D21" s="8" t="s">
        <v>74</v>
      </c>
      <c r="E21" s="10" t="s">
        <v>29</v>
      </c>
      <c r="F21" s="11">
        <f t="shared" si="0"/>
        <v>125.23</v>
      </c>
      <c r="G21" s="12">
        <v>125.23</v>
      </c>
      <c r="H21" s="12">
        <v>0</v>
      </c>
      <c r="I21" s="9">
        <v>0</v>
      </c>
      <c r="J21" s="27" t="s">
        <v>87</v>
      </c>
      <c r="K21" s="25" t="s">
        <v>88</v>
      </c>
      <c r="L21" s="25" t="s">
        <v>77</v>
      </c>
      <c r="M21" s="25" t="s">
        <v>89</v>
      </c>
      <c r="N21" s="16">
        <v>0</v>
      </c>
      <c r="O21" s="16">
        <f t="shared" si="1"/>
        <v>25813.033749999999</v>
      </c>
      <c r="P21" s="16">
        <f t="shared" si="2"/>
        <v>25813.033749999999</v>
      </c>
      <c r="Q21" s="16">
        <v>0</v>
      </c>
      <c r="R21" s="37"/>
      <c r="S21" s="37"/>
    </row>
    <row r="22" spans="1:20" ht="30" customHeight="1">
      <c r="A22" s="7">
        <v>15</v>
      </c>
      <c r="B22" s="10" t="s">
        <v>90</v>
      </c>
      <c r="C22" s="9" t="s">
        <v>27</v>
      </c>
      <c r="D22" s="10" t="s">
        <v>91</v>
      </c>
      <c r="E22" s="10" t="s">
        <v>29</v>
      </c>
      <c r="F22" s="11">
        <f t="shared" si="0"/>
        <v>105.26</v>
      </c>
      <c r="G22" s="12">
        <v>105.26</v>
      </c>
      <c r="H22" s="12">
        <v>0</v>
      </c>
      <c r="I22" s="9">
        <v>0</v>
      </c>
      <c r="J22" s="24" t="s">
        <v>92</v>
      </c>
      <c r="K22" s="25" t="s">
        <v>93</v>
      </c>
      <c r="L22" s="25" t="s">
        <v>94</v>
      </c>
      <c r="M22" s="25" t="s">
        <v>95</v>
      </c>
      <c r="N22" s="26">
        <v>0</v>
      </c>
      <c r="O22" s="16">
        <f t="shared" si="1"/>
        <v>21696.717499999999</v>
      </c>
      <c r="P22" s="16">
        <v>21696.717499999999</v>
      </c>
      <c r="Q22" s="16">
        <v>0</v>
      </c>
      <c r="R22" s="37"/>
      <c r="S22" s="38"/>
    </row>
    <row r="23" spans="1:20" ht="30" customHeight="1">
      <c r="A23" s="7">
        <v>16</v>
      </c>
      <c r="B23" s="8" t="s">
        <v>96</v>
      </c>
      <c r="C23" s="9" t="s">
        <v>27</v>
      </c>
      <c r="D23" s="8" t="s">
        <v>97</v>
      </c>
      <c r="E23" s="10" t="s">
        <v>29</v>
      </c>
      <c r="F23" s="11">
        <f t="shared" si="0"/>
        <v>69.459999999999994</v>
      </c>
      <c r="G23" s="12">
        <v>52.46</v>
      </c>
      <c r="H23" s="12">
        <v>17</v>
      </c>
      <c r="I23" s="9">
        <v>0</v>
      </c>
      <c r="J23" s="24" t="s">
        <v>98</v>
      </c>
      <c r="K23" s="25" t="s">
        <v>99</v>
      </c>
      <c r="L23" s="25" t="s">
        <v>100</v>
      </c>
      <c r="M23" s="25" t="s">
        <v>101</v>
      </c>
      <c r="N23" s="26">
        <v>10392.1</v>
      </c>
      <c r="O23" s="16">
        <f t="shared" si="1"/>
        <v>14317.442499999999</v>
      </c>
      <c r="P23" s="16">
        <f>O23-N23</f>
        <v>3925.3425000000002</v>
      </c>
      <c r="Q23" s="16">
        <v>0</v>
      </c>
      <c r="R23" s="37"/>
      <c r="S23" s="37"/>
    </row>
    <row r="24" spans="1:20" s="2" customFormat="1" ht="30" customHeight="1">
      <c r="A24" s="13">
        <v>17</v>
      </c>
      <c r="B24" s="8" t="s">
        <v>102</v>
      </c>
      <c r="C24" s="14" t="s">
        <v>27</v>
      </c>
      <c r="D24" s="8" t="s">
        <v>97</v>
      </c>
      <c r="E24" s="10" t="s">
        <v>29</v>
      </c>
      <c r="F24" s="11">
        <f t="shared" si="0"/>
        <v>139.16</v>
      </c>
      <c r="G24" s="15">
        <v>101.16</v>
      </c>
      <c r="H24" s="15">
        <v>38</v>
      </c>
      <c r="I24" s="9">
        <v>0</v>
      </c>
      <c r="J24" s="27" t="s">
        <v>103</v>
      </c>
      <c r="K24" s="10" t="s">
        <v>104</v>
      </c>
      <c r="L24" s="25" t="s">
        <v>100</v>
      </c>
      <c r="M24" s="29" t="s">
        <v>105</v>
      </c>
      <c r="N24" s="30">
        <v>28660.34</v>
      </c>
      <c r="O24" s="16">
        <f t="shared" si="1"/>
        <v>28684.355</v>
      </c>
      <c r="P24" s="16">
        <f>O24-N24</f>
        <v>24.0149999999994</v>
      </c>
      <c r="Q24" s="16">
        <v>0</v>
      </c>
      <c r="R24" s="39"/>
      <c r="S24" s="40"/>
      <c r="T24" s="1"/>
    </row>
    <row r="25" spans="1:20" ht="30" customHeight="1">
      <c r="A25" s="7">
        <v>18</v>
      </c>
      <c r="B25" s="8" t="s">
        <v>106</v>
      </c>
      <c r="C25" s="9" t="s">
        <v>27</v>
      </c>
      <c r="D25" s="8" t="s">
        <v>97</v>
      </c>
      <c r="E25" s="10" t="s">
        <v>29</v>
      </c>
      <c r="F25" s="11">
        <f t="shared" si="0"/>
        <v>230.23</v>
      </c>
      <c r="G25" s="12">
        <v>132.22999999999999</v>
      </c>
      <c r="H25" s="12">
        <v>98</v>
      </c>
      <c r="I25" s="9">
        <v>0</v>
      </c>
      <c r="J25" s="27" t="s">
        <v>107</v>
      </c>
      <c r="K25" s="25" t="s">
        <v>47</v>
      </c>
      <c r="L25" s="25" t="s">
        <v>100</v>
      </c>
      <c r="M25" s="25" t="s">
        <v>108</v>
      </c>
      <c r="N25" s="31">
        <v>88083.86</v>
      </c>
      <c r="O25" s="16">
        <f t="shared" si="1"/>
        <v>47456.158750000002</v>
      </c>
      <c r="P25" s="16">
        <v>0</v>
      </c>
      <c r="Q25" s="16">
        <f>N25-O25</f>
        <v>40627.701249999998</v>
      </c>
      <c r="R25" s="37"/>
      <c r="S25" s="37"/>
    </row>
    <row r="26" spans="1:20" s="2" customFormat="1" ht="30" customHeight="1">
      <c r="A26" s="13">
        <v>19</v>
      </c>
      <c r="B26" s="8" t="s">
        <v>109</v>
      </c>
      <c r="C26" s="14" t="s">
        <v>27</v>
      </c>
      <c r="D26" s="8" t="s">
        <v>110</v>
      </c>
      <c r="E26" s="10" t="s">
        <v>29</v>
      </c>
      <c r="F26" s="11">
        <f t="shared" si="0"/>
        <v>83.32</v>
      </c>
      <c r="G26" s="15">
        <v>83.32</v>
      </c>
      <c r="H26" s="15">
        <v>0</v>
      </c>
      <c r="I26" s="9">
        <v>0</v>
      </c>
      <c r="J26" s="24" t="s">
        <v>111</v>
      </c>
      <c r="K26" s="9" t="s">
        <v>112</v>
      </c>
      <c r="L26" s="29" t="s">
        <v>113</v>
      </c>
      <c r="M26" s="29" t="s">
        <v>114</v>
      </c>
      <c r="N26" s="30">
        <v>40459</v>
      </c>
      <c r="O26" s="16">
        <f t="shared" si="1"/>
        <v>17174.334999999999</v>
      </c>
      <c r="P26" s="16">
        <v>0</v>
      </c>
      <c r="Q26" s="16">
        <f>N26-O26</f>
        <v>23284.665000000001</v>
      </c>
      <c r="R26" s="39"/>
      <c r="S26" s="39"/>
      <c r="T26" s="1"/>
    </row>
    <row r="27" spans="1:20" ht="29.1" customHeight="1">
      <c r="A27" s="64" t="s">
        <v>115</v>
      </c>
      <c r="B27" s="65"/>
      <c r="C27" s="65"/>
      <c r="D27" s="65"/>
      <c r="E27" s="66"/>
      <c r="F27" s="16">
        <f>SUM(F8:F26)</f>
        <v>2840.14</v>
      </c>
      <c r="G27" s="16">
        <f>SUM(G8:G26)</f>
        <v>1989.4</v>
      </c>
      <c r="H27" s="16">
        <f>SUM(H8:H26)</f>
        <v>850.74</v>
      </c>
      <c r="I27" s="16">
        <f>SUM(I8:I26)</f>
        <v>0</v>
      </c>
      <c r="J27" s="32"/>
      <c r="K27" s="32"/>
      <c r="L27" s="32"/>
      <c r="M27" s="32"/>
      <c r="N27" s="32">
        <f>SUM(N8:N26)</f>
        <v>567643.39</v>
      </c>
      <c r="O27" s="32">
        <f>SUM(O8:O26)</f>
        <v>585423.85750000004</v>
      </c>
      <c r="P27" s="32">
        <f>SUM(P8:P26)</f>
        <v>177502.7225</v>
      </c>
      <c r="Q27" s="32">
        <f>SUM(Q8:Q26)</f>
        <v>159722.255</v>
      </c>
      <c r="R27" s="32"/>
      <c r="S27" s="32"/>
    </row>
    <row r="28" spans="1:20" ht="39" customHeight="1">
      <c r="A28" s="67"/>
      <c r="B28" s="67"/>
      <c r="C28" s="67"/>
      <c r="D28" s="67"/>
      <c r="E28" s="67"/>
      <c r="F28" s="68"/>
      <c r="G28" s="67"/>
      <c r="H28" s="68"/>
      <c r="I28" s="68"/>
      <c r="J28" s="68"/>
      <c r="K28" s="68"/>
      <c r="L28" s="68"/>
      <c r="M28" s="68"/>
      <c r="N28" s="69"/>
      <c r="O28" s="69"/>
      <c r="P28" s="69"/>
      <c r="Q28" s="69"/>
    </row>
    <row r="29" spans="1:20" ht="39" customHeight="1">
      <c r="A29" s="68"/>
      <c r="B29" s="68"/>
      <c r="C29" s="68"/>
      <c r="D29" s="68"/>
      <c r="E29" s="68"/>
      <c r="F29" s="68"/>
      <c r="G29" s="68"/>
      <c r="H29" s="68"/>
      <c r="I29" s="68"/>
      <c r="J29" s="68"/>
      <c r="K29" s="68"/>
      <c r="L29" s="68"/>
      <c r="M29" s="68"/>
      <c r="N29" s="69"/>
      <c r="O29" s="69"/>
      <c r="P29" s="69"/>
      <c r="Q29" s="69"/>
    </row>
    <row r="30" spans="1:20" ht="39" customHeight="1">
      <c r="A30" s="68"/>
      <c r="B30" s="68"/>
      <c r="C30" s="68"/>
      <c r="D30" s="68"/>
      <c r="E30" s="68"/>
      <c r="F30" s="68"/>
      <c r="G30" s="68"/>
      <c r="H30" s="68"/>
      <c r="I30" s="68"/>
      <c r="J30" s="68"/>
      <c r="K30" s="68"/>
      <c r="L30" s="68"/>
      <c r="M30" s="68"/>
      <c r="N30" s="69"/>
      <c r="O30" s="69"/>
      <c r="P30" s="69"/>
      <c r="Q30" s="69"/>
    </row>
  </sheetData>
  <mergeCells count="30">
    <mergeCell ref="S5:S7"/>
    <mergeCell ref="M6:M7"/>
    <mergeCell ref="N6:N7"/>
    <mergeCell ref="O5:O7"/>
    <mergeCell ref="P5:P7"/>
    <mergeCell ref="Q5:Q7"/>
    <mergeCell ref="C5:E5"/>
    <mergeCell ref="A27:E27"/>
    <mergeCell ref="A28:Q28"/>
    <mergeCell ref="A29:Q29"/>
    <mergeCell ref="A30:Q30"/>
    <mergeCell ref="R5:R7"/>
    <mergeCell ref="I6:I7"/>
    <mergeCell ref="J6:J7"/>
    <mergeCell ref="K6:K7"/>
    <mergeCell ref="L6:L7"/>
    <mergeCell ref="E6:E7"/>
    <mergeCell ref="F6:F7"/>
    <mergeCell ref="G6:G7"/>
    <mergeCell ref="H6:H7"/>
    <mergeCell ref="F5:I5"/>
    <mergeCell ref="J5:N5"/>
    <mergeCell ref="A1:P1"/>
    <mergeCell ref="A2:L2"/>
    <mergeCell ref="A3:K3"/>
    <mergeCell ref="A4:K4"/>
    <mergeCell ref="A5:A7"/>
    <mergeCell ref="B5:B7"/>
    <mergeCell ref="C6:C7"/>
    <mergeCell ref="D6:D7"/>
  </mergeCells>
  <phoneticPr fontId="11" type="noConversion"/>
  <conditionalFormatting sqref="J8:J24">
    <cfRule type="duplicateValues" dxfId="3" priority="1"/>
    <cfRule type="duplicateValues" dxfId="2" priority="2"/>
  </conditionalFormatting>
  <conditionalFormatting sqref="J16:J23">
    <cfRule type="duplicateValues" dxfId="1" priority="4"/>
  </conditionalFormatting>
  <conditionalFormatting sqref="J9:J12 J14:J15">
    <cfRule type="duplicateValues" dxfId="0" priority="3"/>
  </conditionalFormatting>
  <dataValidations count="1">
    <dataValidation type="custom" errorStyle="warning" allowBlank="1" showErrorMessage="1" errorTitle="拒绝重复输入" error="当前输入的内容，与本区域的其他单元格内容重复。" sqref="M23 M25">
      <formula1>COUNTIF($C:$C,M23)&lt;2</formula1>
    </dataValidation>
  </dataValidations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2"/>
  <dimension ref="A1"/>
  <sheetViews>
    <sheetView workbookViewId="0"/>
  </sheetViews>
  <sheetFormatPr defaultColWidth="9" defaultRowHeight="13.5"/>
  <sheetData/>
  <phoneticPr fontId="11" type="noConversion"/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3"/>
  <dimension ref="A1"/>
  <sheetViews>
    <sheetView workbookViewId="0"/>
  </sheetViews>
  <sheetFormatPr defaultColWidth="9" defaultRowHeight="13.5"/>
  <sheetData/>
  <phoneticPr fontId="11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2023-02-27T06:37:00Z</dcterms:created>
  <dcterms:modified xsi:type="dcterms:W3CDTF">2023-03-01T07:46:45Z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2052-11.1.0.11691</vt:lpwstr>
  </property>
  <property fmtid="{D5CDD505-2E9C-101B-9397-08002B2CF9AE}" pid="3" name="ICV">
    <vt:lpwstr>BE7C3FBAAF6448A3BB39523B3D72003B</vt:lpwstr>
  </property>
</Properties>
</file>