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68" firstSheet="2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一般公共预算支出-上年数'!$A$1:$F$38</definedName>
    <definedName name="_xlnm.Print_Area" localSheetId="3">'3 一般公共预算财政基本支出'!$A$1:$E$44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部门收入总表'!$A$1:$L$35</definedName>
    <definedName name="_xlnm.Print_Area" localSheetId="8">'8 部门支出总表'!$A$1:$H$34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<sst xmlns="http://schemas.openxmlformats.org/spreadsheetml/2006/main" count="1454" uniqueCount="525">
  <si>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</si>
  <si>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</si>
  <si>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</si>
  <si>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</si>
  <si>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</si>
  <si>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</si>
  <si>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</si>
  <si>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</si>
  <si>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</si>
  <si>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</si>
  <si>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</si>
  <si>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</si>
  <si>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</si>
  <si>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</si>
  <si>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</si>
  <si>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</si>
  <si>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</si>
  <si>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</si>
  <si>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</si>
  <si>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</si>
  <si>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</si>
  <si>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</si>
  <si>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</si>
  <si>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</si>
  <si>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</si>
  <si>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</si>
  <si>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</si>
  <si>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</si>
  <si>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</si>
  <si>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</si>
  <si>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</si>
  <si>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</si>
  <si>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</si>
  <si>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</si>
  <si>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</si>
  <si>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</si>
  <si>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</si>
  <si>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</si>
  <si>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</si>
  <si>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</si>
  <si>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</si>
  <si>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</si>
  <si>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</si>
  <si>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</si>
  <si>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</si>
  <si>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</si>
  <si>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</si>
  <si>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</si>
  <si>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</si>
  <si>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</si>
  <si>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</si>
  <si>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</si>
  <si>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</si>
  <si>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</si>
  <si>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</si>
  <si>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</si>
  <si>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</si>
  <si>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</si>
  <si>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</si>
  <si>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</si>
  <si>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</si>
  <si>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</si>
  <si>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</si>
  <si>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</si>
  <si>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</si>
  <si>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</si>
  <si>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</si>
  <si>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</si>
  <si>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</si>
  <si>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</si>
  <si>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</si>
  <si>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</si>
  <si>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</si>
  <si>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</si>
  <si>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</si>
  <si>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</si>
  <si>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</si>
  <si>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</si>
  <si>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</si>
  <si>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</si>
  <si>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</si>
  <si>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</si>
  <si>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</si>
  <si>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</si>
  <si>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</si>
  <si>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</si>
  <si>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</si>
  <si>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</si>
  <si>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</si>
  <si>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</si>
  <si>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</si>
  <si>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</si>
  <si>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</si>
  <si>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</si>
  <si>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</si>
  <si>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</si>
  <si>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</si>
  <si>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</si>
  <si>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</si>
  <si>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</si>
  <si>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</si>
  <si>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</si>
  <si>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</si>
  <si>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</si>
  <si>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</si>
  <si>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</si>
  <si>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</si>
  <si>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</si>
  <si>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</si>
  <si>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</si>
  <si>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</si>
  <si>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</si>
  <si>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</si>
  <si>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</si>
  <si>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</si>
  <si>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</si>
  <si>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</si>
  <si>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</si>
  <si>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</si>
  <si>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</si>
  <si>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</si>
  <si>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</si>
  <si>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</si>
  <si>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</si>
  <si>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</si>
  <si>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</si>
  <si>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</si>
  <si>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</si>
  <si>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</si>
  <si>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</si>
  <si>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</si>
  <si>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</si>
  <si>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</si>
  <si>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</si>
  <si>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</si>
  <si>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</si>
  <si>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</si>
  <si>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</si>
  <si>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</si>
  <si>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</si>
  <si>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</si>
  <si>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</si>
  <si>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</si>
  <si>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</si>
  <si>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</si>
  <si>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</si>
  <si>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</si>
  <si>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</si>
  <si>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</si>
  <si>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</si>
  <si>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</si>
  <si>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</si>
  <si>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</si>
  <si>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</si>
  <si>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</si>
  <si>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</si>
  <si>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</si>
  <si>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</si>
  <si>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</si>
  <si>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</si>
  <si>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</si>
  <si>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</si>
  <si>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</si>
  <si>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</si>
  <si>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</si>
  <si>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</si>
  <si>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</si>
  <si>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</si>
  <si>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</si>
  <si>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</si>
  <si>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</si>
  <si>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</si>
  <si>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</si>
  <si>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</si>
  <si>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</si>
  <si>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</si>
  <si>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</si>
  <si>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</si>
  <si>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</si>
  <si>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</si>
  <si>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</si>
  <si>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</si>
  <si>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</si>
  <si>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</si>
  <si>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</si>
  <si>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</si>
  <si>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</si>
  <si>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</si>
  <si>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</si>
  <si>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</si>
  <si>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</si>
  <si>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</si>
  <si>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</si>
  <si>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</si>
  <si>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</si>
  <si>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</si>
  <si>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</si>
  <si>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</si>
  <si>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</si>
  <si>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</si>
  <si>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</si>
  <si>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</si>
  <si>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</si>
  <si>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</si>
  <si>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</si>
  <si>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</si>
  <si>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</si>
  <si>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</si>
  <si>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</si>
  <si>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</si>
  <si>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</si>
  <si>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</si>
  <si>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</si>
  <si>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</si>
  <si>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</si>
  <si>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</si>
  <si>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</si>
  <si>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</si>
  <si>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</si>
  <si>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</si>
  <si>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</si>
  <si>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</si>
  <si>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</si>
  <si>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</si>
  <si>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</si>
  <si>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</si>
  <si>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</si>
  <si>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</si>
  <si>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</si>
  <si>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</si>
  <si>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</si>
  <si>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</si>
  <si>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</si>
  <si>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</si>
  <si>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</si>
  <si>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</si>
  <si>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</si>
  <si>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</si>
  <si>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</si>
  <si>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</si>
  <si>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</si>
  <si>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</si>
  <si>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</si>
  <si>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</si>
  <si>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</si>
  <si>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</si>
  <si>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</si>
  <si>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</si>
  <si>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</si>
  <si>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</si>
  <si>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</si>
  <si>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</si>
  <si>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</si>
  <si>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</si>
  <si>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</si>
  <si>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</si>
  <si>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</si>
  <si>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</si>
  <si>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</si>
  <si>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</si>
  <si>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</si>
  <si>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</si>
  <si>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</si>
  <si>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</si>
  <si>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</si>
  <si>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</si>
  <si>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</si>
  <si>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</si>
  <si>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</si>
  <si>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</si>
  <si>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</si>
  <si>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</si>
  <si>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</si>
  <si>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</si>
  <si>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</si>
  <si>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</si>
  <si>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</si>
  <si>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</si>
  <si>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</si>
  <si>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</si>
  <si>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</si>
  <si>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</si>
  <si>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</si>
  <si>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</si>
  <si>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</si>
  <si>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</si>
  <si>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</si>
  <si>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</si>
  <si>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</si>
  <si>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</si>
  <si>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</si>
  <si>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</si>
  <si>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</si>
  <si>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</si>
  <si>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</si>
  <si>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</si>
  <si>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</si>
  <si>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</si>
  <si>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</si>
  <si>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</si>
  <si>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</si>
  <si>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</si>
  <si>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</si>
  <si>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</si>
  <si>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</si>
  <si>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</si>
  <si>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</si>
  <si>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</si>
  <si>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</si>
  <si>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</si>
  <si>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</si>
  <si>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</si>
  <si>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</si>
  <si>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编制单位：忠县林业局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</si>
  <si>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</si>
  <si>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</si>
  <si>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</si>
  <si>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</si>
  <si>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</si>
  <si>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</si>
  <si>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</si>
  <si>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</si>
  <si>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</si>
  <si>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</si>
  <si>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</si>
  <si>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</si>
  <si>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</si>
  <si>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</si>
  <si>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</si>
  <si>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</si>
  <si>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</si>
  <si>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</si>
  <si>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</si>
  <si>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</si>
  <si>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</si>
  <si>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</si>
  <si>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</si>
  <si>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</si>
  <si>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</si>
  <si>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</si>
  <si>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</si>
  <si>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</si>
  <si>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</si>
  <si>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</si>
  <si>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</si>
  <si>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</si>
  <si>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</si>
  <si>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</si>
  <si>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</si>
  <si>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</si>
  <si>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</si>
  <si>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</si>
  <si>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</si>
  <si>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</si>
  <si>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</si>
  <si>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</si>
  <si>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</si>
  <si>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</si>
  <si>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</si>
  <si>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</si>
  <si>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</si>
  <si>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</si>
  <si>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</si>
  <si>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</si>
  <si>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</si>
  <si>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</si>
  <si>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</si>
  <si>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</si>
  <si>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</si>
  <si>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</si>
  <si>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21302</t>
  </si>
  <si>
    <t xml:space="preserve">     林业和草原</t>
  </si>
  <si>
    <t xml:space="preserve">    2130201</t>
  </si>
  <si>
    <t xml:space="preserve">    行政运行</t>
  </si>
  <si>
    <t xml:space="preserve">    2130202</t>
  </si>
  <si>
    <t xml:space="preserve">    一般行政管理事务</t>
  </si>
  <si>
    <t xml:space="preserve">    2130204</t>
  </si>
  <si>
    <t xml:space="preserve">    林业事业机构</t>
  </si>
  <si>
    <t xml:space="preserve">    2130205</t>
  </si>
  <si>
    <t xml:space="preserve">    森林培育</t>
  </si>
  <si>
    <t xml:space="preserve">    2130208</t>
  </si>
  <si>
    <t xml:space="preserve">    森林资源监测</t>
  </si>
  <si>
    <t xml:space="preserve">    2130209</t>
  </si>
  <si>
    <t xml:space="preserve">    森林生态效益补偿</t>
  </si>
  <si>
    <t xml:space="preserve">    2130210</t>
  </si>
  <si>
    <t xml:space="preserve">        自然保护区等管理</t>
  </si>
  <si>
    <t xml:space="preserve">    2130211</t>
  </si>
  <si>
    <t xml:space="preserve">        动植物保护</t>
  </si>
  <si>
    <t xml:space="preserve">    2130213</t>
  </si>
  <si>
    <t xml:space="preserve">    林业执法与监督</t>
  </si>
  <si>
    <t xml:space="preserve">    2130219</t>
  </si>
  <si>
    <t xml:space="preserve">    林业工程与项目管理</t>
  </si>
  <si>
    <t xml:space="preserve">    2130221</t>
  </si>
  <si>
    <t xml:space="preserve">    林业产业化</t>
  </si>
  <si>
    <t xml:space="preserve">    2130234</t>
  </si>
  <si>
    <t xml:space="preserve">    林业防灾减灾</t>
  </si>
  <si>
    <t>2130237</t>
  </si>
  <si>
    <t xml:space="preserve">        行业业务管理</t>
  </si>
  <si>
    <t>2130299</t>
  </si>
  <si>
    <t xml:space="preserve">        其他林业和草原支出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</si>
  <si>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</si>
  <si>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</si>
  <si>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</si>
  <si>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</si>
  <si>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</si>
  <si>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</si>
  <si>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</si>
  <si>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</si>
  <si>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</si>
  <si>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</si>
  <si>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</si>
  <si>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</si>
  <si>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</si>
  <si>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</si>
  <si>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</si>
  <si>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</si>
  <si>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</si>
  <si>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</si>
  <si>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</si>
  <si>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</si>
  <si>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</si>
  <si>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</si>
  <si>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</si>
  <si>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</si>
  <si>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</si>
  <si>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</si>
  <si>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</si>
  <si>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</si>
  <si>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30110</t>
  </si>
  <si>
    <t>职工基本医疗保险缴费</t>
  </si>
  <si>
    <t>30113</t>
  </si>
  <si>
    <t>住房公积金</t>
  </si>
  <si>
    <t>30112</t>
  </si>
  <si>
    <t>其他社会保障缴费</t>
  </si>
  <si>
    <t>30114</t>
  </si>
  <si>
    <t>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</si>
  <si>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</si>
  <si>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</si>
  <si>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</si>
  <si>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</si>
  <si>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</si>
  <si>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</si>
  <si>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</si>
  <si>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</si>
  <si>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>30204</t>
  </si>
  <si>
    <t>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</si>
  <si>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</si>
  <si>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</si>
  <si>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</si>
  <si>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</si>
  <si>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</si>
  <si>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</si>
  <si>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</si>
  <si>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</si>
  <si>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</si>
  <si>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</si>
  <si>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</si>
  <si>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</si>
  <si>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</si>
  <si>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</si>
  <si>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</si>
  <si>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</si>
  <si>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</si>
  <si>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</si>
  <si>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</si>
  <si>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</si>
  <si>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</si>
  <si>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</si>
  <si>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</si>
  <si>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</si>
  <si>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</si>
  <si>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</si>
  <si>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</si>
  <si>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</si>
  <si>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</si>
  <si>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</si>
  <si>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</si>
  <si>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</si>
  <si>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</si>
  <si>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</si>
  <si>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</si>
  <si>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</si>
  <si>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</si>
  <si>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</si>
  <si>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</si>
  <si>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</si>
  <si>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</si>
  <si>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</si>
  <si>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 xml:space="preserve"> 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</si>
  <si>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</si>
  <si>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</si>
  <si>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</si>
  <si>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</si>
  <si>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</si>
  <si>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</si>
  <si>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</si>
  <si>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</si>
  <si>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</si>
  <si>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</si>
  <si>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备注：本单位无政府性基金收支，故此表无数据。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</si>
  <si>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</si>
  <si>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</si>
  <si>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</si>
  <si>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</si>
  <si>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</si>
  <si>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</si>
  <si>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</si>
  <si>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</si>
  <si>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</si>
  <si>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</si>
  <si>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</si>
  <si>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</si>
  <si>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</si>
  <si>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</si>
  <si>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</si>
  <si>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</si>
  <si>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</si>
  <si>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</si>
  <si>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</t>
  </si>
  <si>
    <t>教育收费收入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</si>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</sst>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1">
    <font>
      <sz val="11"/>
      <color theme="1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Default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64" applyAlignment="1">
      <alignment vertical="center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 applyAlignment="1">
      <alignment vertical="center"/>
      <protection/>
    </xf>
    <xf numFmtId="0" fontId="4" fillId="0" borderId="0" xfId="64" applyNumberFormat="1" applyFont="1" applyFill="1" applyAlignment="1" applyProtection="1">
      <alignment horizontal="centerContinuous" vertical="center"/>
      <protection/>
    </xf>
    <xf numFmtId="0" fontId="2" fillId="0" borderId="0" xfId="64" applyAlignment="1">
      <alignment horizontal="centerContinuous" vertical="center"/>
      <protection/>
    </xf>
    <xf numFmtId="0" fontId="5" fillId="0" borderId="0" xfId="64" applyNumberFormat="1" applyFont="1" applyFill="1" applyAlignment="1" applyProtection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ill="1" applyAlignment="1">
      <alignment horizontal="centerContinuous" vertical="center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 wrapText="1"/>
      <protection/>
    </xf>
    <xf numFmtId="43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3" fontId="7" fillId="0" borderId="10" xfId="64" applyNumberFormat="1" applyFont="1" applyFill="1" applyBorder="1" applyAlignment="1" applyProtection="1">
      <alignment horizontal="center" vertical="center" wrapText="1"/>
      <protection/>
    </xf>
    <xf numFmtId="43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>
      <alignment horizontal="left" vertical="center" wrapText="1"/>
    </xf>
    <xf numFmtId="43" fontId="7" fillId="0" borderId="10" xfId="64" applyNumberFormat="1" applyFont="1" applyFill="1" applyBorder="1" applyAlignment="1" applyProtection="1">
      <alignment horizontal="center" vertical="center"/>
      <protection/>
    </xf>
    <xf numFmtId="43" fontId="2" fillId="0" borderId="10" xfId="64" applyNumberFormat="1" applyFont="1" applyBorder="1" applyAlignment="1">
      <alignment vertical="center"/>
      <protection/>
    </xf>
    <xf numFmtId="43" fontId="7" fillId="0" borderId="16" xfId="64" applyNumberFormat="1" applyFont="1" applyFill="1" applyBorder="1" applyAlignment="1" applyProtection="1">
      <alignment horizontal="center" vertical="center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43" fontId="1" fillId="0" borderId="13" xfId="0" applyNumberFormat="1" applyFont="1" applyFill="1" applyBorder="1" applyAlignment="1" applyProtection="1">
      <alignment vertical="center"/>
      <protection/>
    </xf>
    <xf numFmtId="0" fontId="3" fillId="0" borderId="0" xfId="64" applyNumberFormat="1" applyFont="1" applyFill="1" applyAlignment="1" applyProtection="1">
      <alignment horizontal="centerContinuous" vertical="center"/>
      <protection/>
    </xf>
    <xf numFmtId="0" fontId="6" fillId="0" borderId="0" xfId="64" applyNumberFormat="1" applyFont="1" applyFill="1" applyAlignment="1" applyProtection="1">
      <alignment vertical="center"/>
      <protection/>
    </xf>
    <xf numFmtId="0" fontId="6" fillId="0" borderId="0" xfId="64" applyNumberFormat="1" applyFont="1" applyFill="1" applyAlignment="1" applyProtection="1">
      <alignment horizontal="centerContinuous" vertical="center"/>
      <protection/>
    </xf>
    <xf numFmtId="0" fontId="6" fillId="0" borderId="16" xfId="64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8" fillId="33" borderId="20" xfId="0" applyNumberFormat="1" applyFont="1" applyFill="1" applyBorder="1" applyAlignment="1">
      <alignment horizontal="left" vertical="center" wrapText="1"/>
    </xf>
    <xf numFmtId="0" fontId="9" fillId="0" borderId="0" xfId="64" applyFont="1" applyFill="1" applyAlignment="1">
      <alignment horizontal="right" vertical="center"/>
      <protection/>
    </xf>
    <xf numFmtId="0" fontId="7" fillId="0" borderId="13" xfId="64" applyNumberFormat="1" applyFont="1" applyFill="1" applyBorder="1" applyAlignment="1" applyProtection="1">
      <alignment horizontal="right"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21" xfId="64" applyFont="1" applyFill="1" applyBorder="1" applyAlignment="1">
      <alignment vertical="center"/>
      <protection/>
    </xf>
    <xf numFmtId="4" fontId="7" fillId="0" borderId="10" xfId="64" applyNumberFormat="1" applyFont="1" applyBorder="1" applyAlignment="1">
      <alignment vertical="center" wrapText="1"/>
      <protection/>
    </xf>
    <xf numFmtId="4" fontId="7" fillId="0" borderId="16" xfId="64" applyNumberFormat="1" applyFont="1" applyBorder="1" applyAlignment="1">
      <alignment vertical="center" wrapText="1"/>
      <protection/>
    </xf>
    <xf numFmtId="0" fontId="7" fillId="0" borderId="22" xfId="64" applyFont="1" applyBorder="1" applyAlignment="1">
      <alignment vertical="center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2" xfId="64" applyFont="1" applyFill="1" applyBorder="1" applyAlignment="1">
      <alignment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22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49" fontId="7" fillId="0" borderId="22" xfId="64" applyNumberFormat="1" applyFont="1" applyFill="1" applyBorder="1" applyAlignment="1" applyProtection="1">
      <alignment horizontal="lef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4" fontId="7" fillId="0" borderId="23" xfId="64" applyNumberFormat="1" applyFont="1" applyFill="1" applyBorder="1" applyAlignment="1" applyProtection="1">
      <alignment horizontal="right" vertical="center" wrapText="1"/>
      <protection/>
    </xf>
    <xf numFmtId="4" fontId="7" fillId="0" borderId="22" xfId="64" applyNumberFormat="1" applyFont="1" applyFill="1" applyBorder="1" applyAlignment="1" applyProtection="1">
      <alignment horizontal="right" vertical="center" wrapText="1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10" fillId="0" borderId="0" xfId="64" applyFont="1" applyAlignment="1">
      <alignment vertical="center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14" xfId="64" applyNumberFormat="1" applyFont="1" applyFill="1" applyBorder="1" applyAlignment="1" applyProtection="1">
      <alignment horizontal="center" vertical="center"/>
      <protection/>
    </xf>
    <xf numFmtId="0" fontId="6" fillId="0" borderId="13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24" xfId="64" applyNumberFormat="1" applyFont="1" applyFill="1" applyBorder="1" applyAlignment="1" applyProtection="1">
      <alignment horizontal="center" vertical="center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4" fontId="7" fillId="0" borderId="16" xfId="64" applyNumberFormat="1" applyFont="1" applyFill="1" applyBorder="1" applyAlignment="1" applyProtection="1">
      <alignment horizontal="right" vertical="center" wrapText="1"/>
      <protection/>
    </xf>
    <xf numFmtId="49" fontId="4" fillId="0" borderId="0" xfId="64" applyNumberFormat="1" applyFont="1" applyFill="1" applyAlignment="1" applyProtection="1">
      <alignment horizontal="centerContinuous" vertical="center"/>
      <protection/>
    </xf>
    <xf numFmtId="0" fontId="12" fillId="0" borderId="0" xfId="64" applyNumberFormat="1" applyFont="1" applyFill="1" applyAlignment="1" applyProtection="1">
      <alignment horizontal="centerContinuous" vertical="center"/>
      <protection/>
    </xf>
    <xf numFmtId="49" fontId="7" fillId="0" borderId="10" xfId="64" applyNumberFormat="1" applyFont="1" applyFill="1" applyBorder="1" applyAlignment="1" applyProtection="1">
      <alignment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0" fontId="10" fillId="0" borderId="10" xfId="64" applyFont="1" applyBorder="1" applyAlignment="1">
      <alignment vertical="center"/>
      <protection/>
    </xf>
    <xf numFmtId="0" fontId="7" fillId="0" borderId="10" xfId="64" applyFont="1" applyBorder="1" applyAlignment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7" fillId="0" borderId="0" xfId="64" applyNumberFormat="1" applyFont="1" applyFill="1" applyAlignment="1" applyProtection="1">
      <alignment horizontal="right" vertical="center"/>
      <protection/>
    </xf>
    <xf numFmtId="43" fontId="2" fillId="0" borderId="0" xfId="64" applyNumberFormat="1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3" fillId="0" borderId="0" xfId="63" applyNumberFormat="1" applyFont="1" applyFill="1" applyAlignment="1" applyProtection="1">
      <alignment vertical="center" wrapText="1"/>
      <protection/>
    </xf>
    <xf numFmtId="0" fontId="10" fillId="0" borderId="0" xfId="63" applyFont="1" applyAlignment="1">
      <alignment vertical="center" wrapText="1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10" fillId="0" borderId="0" xfId="63" applyFont="1" applyAlignment="1">
      <alignment horizontal="centerContinuous" vertical="center"/>
      <protection/>
    </xf>
    <xf numFmtId="0" fontId="10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NumberFormat="1" applyFont="1" applyFill="1" applyAlignment="1" applyProtection="1">
      <alignment horizontal="right" vertical="center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Font="1" applyBorder="1" applyAlignment="1">
      <alignment horizontal="center" vertical="center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4" fontId="7" fillId="0" borderId="10" xfId="63" applyNumberFormat="1" applyFont="1" applyBorder="1" applyAlignment="1">
      <alignment horizontal="center" vertical="center" wrapText="1"/>
      <protection/>
    </xf>
    <xf numFmtId="4" fontId="7" fillId="0" borderId="12" xfId="63" applyNumberFormat="1" applyFont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left" vertical="center"/>
      <protection/>
    </xf>
    <xf numFmtId="4" fontId="7" fillId="0" borderId="16" xfId="64" applyNumberFormat="1" applyFont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left" vertical="center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0" fontId="7" fillId="0" borderId="22" xfId="63" applyFont="1" applyBorder="1" applyAlignment="1">
      <alignment horizontal="left" vertical="center"/>
      <protection/>
    </xf>
    <xf numFmtId="4" fontId="7" fillId="0" borderId="12" xfId="63" applyNumberFormat="1" applyFont="1" applyFill="1" applyBorder="1" applyAlignment="1" applyProtection="1">
      <alignment horizontal="right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4" fontId="7" fillId="0" borderId="17" xfId="63" applyNumberFormat="1" applyFont="1" applyFill="1" applyBorder="1" applyAlignment="1">
      <alignment horizontal="right" vertical="center" wrapText="1"/>
      <protection/>
    </xf>
    <xf numFmtId="4" fontId="7" fillId="0" borderId="11" xfId="63" applyNumberFormat="1" applyFont="1" applyFill="1" applyBorder="1" applyAlignment="1" applyProtection="1">
      <alignment horizontal="right" vertical="center" wrapText="1"/>
      <protection/>
    </xf>
    <xf numFmtId="4" fontId="7" fillId="0" borderId="16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Fill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" fontId="7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center" vertical="center"/>
      <protection/>
    </xf>
    <xf numFmtId="0" fontId="2" fillId="0" borderId="18" xfId="63" applyBorder="1" applyAlignment="1">
      <alignment vertical="center" wrapText="1"/>
      <protection/>
    </xf>
    <xf numFmtId="0" fontId="10" fillId="0" borderId="0" xfId="63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5" hidden="1" customWidth="1"/>
    <col min="2" max="2" width="15.375" style="135" customWidth="1"/>
    <col min="3" max="3" width="59.75390625" style="0" customWidth="1"/>
    <col min="4" max="4" width="13.00390625" style="135" customWidth="1"/>
    <col min="5" max="5" width="101.50390625" style="0" customWidth="1"/>
    <col min="6" max="6" width="29.25390625" style="0" customWidth="1"/>
    <col min="7" max="7" width="30.75390625" style="135" customWidth="1"/>
    <col min="8" max="8" width="28.50390625" style="135" customWidth="1"/>
    <col min="9" max="9" width="72.875" style="0" customWidth="1"/>
  </cols>
  <sheetData>
    <row r="2" spans="1:9" ht="24.75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4" spans="1:9" ht="22.5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2.5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2.5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2.5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2.5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2.5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2.5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2.5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2.5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2.5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2.5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2.5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2.5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2.5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2.5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2.5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2.5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2.5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2.5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2.5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2.5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2.5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2.5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2.5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2.5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2.5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2.5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2.5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2.5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2.5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2.5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2.5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2.5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2.5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2.5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2.5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2.5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2.5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2.5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2.5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2.5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2.5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2.5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2.5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2.5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2.5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2.5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2.5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2.5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2.5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2.5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2.5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2.5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2.5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2.5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2.5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2.5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2.5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2.5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2.5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2.5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2.5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2.5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2.5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2.5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2.5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2.5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2.5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2.5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2.5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2.5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2.5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2.5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2.5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2.5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2.5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2.5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2.5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2.5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2.5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2.5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2.5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2.5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2.5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2.5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2.5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2.5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2.5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2.5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2.5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2.5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2.5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2.5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2.5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2.5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2.5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2.5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2.5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2.5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2.5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2.5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2.5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2.5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2.5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2.5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2.5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2.5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2.5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2.5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2.5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2.5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2.5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2.5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2.5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2.5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2.5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2.5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2.5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2.5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2.5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2.5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2.5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2.5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2.5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2.5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2.5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2.5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2.5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2.5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2.5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2.5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2.5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2.5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2.5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2.5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2.5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2.5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2.5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2.5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2.5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2.5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2.5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2.5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2.5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2.5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2.5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2.5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2.5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2.5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2.5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2.5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2.5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2.5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2.5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2.5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2.5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2.5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2.5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2.5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2.5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2.5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2.5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2.5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2.5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2.5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2.5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2.5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2.5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2.5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2.5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2.5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2.5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2.5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2.5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2.5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2.5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2.5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2.5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2.5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2.5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2.5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2.5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2.5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2.5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2.5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2.5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2.5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2.5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2.5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2.5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2.5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2.5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2.5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2.5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2.5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2.5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2.5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2.5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2.5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2.5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2.5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2.5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2.5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2.5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2.5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2.5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2.5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2.5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2.5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2.5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2.5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2.5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2.5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2.5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2.5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2.5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2.5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2.5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2.5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2.5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2.5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2.5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2.5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2.5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2.5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2.5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2.5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2.5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2.5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2.5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2.5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2.5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2.5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2.5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2.5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2.5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2.5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2.5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2.5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2.5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2.5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2.5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2.5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2.5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2.5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2.5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2.5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2.5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2.5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2.5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2.5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2.5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2.5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2.5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2.5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3">
      <selection activeCell="I8" sqref="I8"/>
    </sheetView>
  </sheetViews>
  <sheetFormatPr defaultColWidth="6.875" defaultRowHeight="19.5" customHeight="1"/>
  <cols>
    <col min="1" max="1" width="22.875" style="100" customWidth="1"/>
    <col min="2" max="2" width="19.00390625" style="100" customWidth="1"/>
    <col min="3" max="3" width="20.50390625" style="100" customWidth="1"/>
    <col min="4" max="7" width="19.00390625" style="100" customWidth="1"/>
    <col min="8" max="16384" width="6.875" style="101" customWidth="1"/>
  </cols>
  <sheetData>
    <row r="1" spans="1:7" s="99" customFormat="1" ht="19.5" customHeight="1">
      <c r="A1" s="102" t="s">
        <v>311</v>
      </c>
      <c r="B1" s="103"/>
      <c r="C1" s="103"/>
      <c r="D1" s="103"/>
      <c r="E1" s="103"/>
      <c r="F1" s="103"/>
      <c r="G1" s="103"/>
    </row>
    <row r="2" spans="1:7" s="99" customFormat="1" ht="39" customHeight="1">
      <c r="A2" s="104" t="s">
        <v>312</v>
      </c>
      <c r="B2" s="105"/>
      <c r="C2" s="105"/>
      <c r="D2" s="105"/>
      <c r="E2" s="105"/>
      <c r="F2" s="105"/>
      <c r="G2" s="105"/>
    </row>
    <row r="3" spans="1:7" s="99" customFormat="1" ht="19.5" customHeight="1">
      <c r="A3" s="106"/>
      <c r="B3" s="103"/>
      <c r="C3" s="103"/>
      <c r="D3" s="103"/>
      <c r="E3" s="103"/>
      <c r="F3" s="103"/>
      <c r="G3" s="103"/>
    </row>
    <row r="4" spans="1:7" s="99" customFormat="1" ht="30.75" customHeight="1">
      <c r="A4" s="107" t="s">
        <v>313</v>
      </c>
      <c r="B4" s="108"/>
      <c r="C4" s="108"/>
      <c r="D4" s="108"/>
      <c r="E4" s="108"/>
      <c r="F4" s="108"/>
      <c r="G4" s="109" t="s">
        <v>314</v>
      </c>
    </row>
    <row r="5" spans="1:7" s="99" customFormat="1" ht="19.5" customHeight="1">
      <c r="A5" s="110" t="s">
        <v>315</v>
      </c>
      <c r="B5" s="110"/>
      <c r="C5" s="110" t="s">
        <v>316</v>
      </c>
      <c r="D5" s="110"/>
      <c r="E5" s="110"/>
      <c r="F5" s="110"/>
      <c r="G5" s="110"/>
    </row>
    <row r="6" spans="1:7" s="99" customFormat="1" ht="45" customHeight="1">
      <c r="A6" s="111" t="s">
        <v>317</v>
      </c>
      <c r="B6" s="111" t="s">
        <v>318</v>
      </c>
      <c r="C6" s="111" t="s">
        <v>317</v>
      </c>
      <c r="D6" s="111" t="s">
        <v>319</v>
      </c>
      <c r="E6" s="111" t="s">
        <v>320</v>
      </c>
      <c r="F6" s="111" t="s">
        <v>321</v>
      </c>
      <c r="G6" s="111" t="s">
        <v>322</v>
      </c>
    </row>
    <row r="7" spans="1:7" s="99" customFormat="1" ht="22.5" customHeight="1">
      <c r="A7" s="112" t="s">
        <v>323</v>
      </c>
      <c r="B7" s="113">
        <v>40017113</v>
      </c>
      <c r="C7" s="114" t="s">
        <v>324</v>
      </c>
      <c r="D7" s="114">
        <v>40017113</v>
      </c>
      <c r="E7" s="114">
        <v>40017113</v>
      </c>
      <c r="F7" s="115"/>
      <c r="G7" s="115"/>
    </row>
    <row r="8" spans="1:7" s="99" customFormat="1" ht="22.5" customHeight="1">
      <c r="A8" s="116" t="s">
        <v>325</v>
      </c>
      <c r="B8" s="113">
        <v>40017113</v>
      </c>
      <c r="C8" s="117" t="s">
        <v>326</v>
      </c>
      <c r="D8" s="117">
        <v>63909</v>
      </c>
      <c r="E8" s="117">
        <v>63909</v>
      </c>
      <c r="F8" s="114"/>
      <c r="G8" s="114"/>
    </row>
    <row r="9" spans="1:7" s="99" customFormat="1" ht="22.5" customHeight="1">
      <c r="A9" s="118" t="s">
        <v>327</v>
      </c>
      <c r="B9" s="119"/>
      <c r="C9" s="117" t="s">
        <v>328</v>
      </c>
      <c r="D9" s="117">
        <v>4398940</v>
      </c>
      <c r="E9" s="117">
        <v>4398940</v>
      </c>
      <c r="F9" s="114"/>
      <c r="G9" s="114"/>
    </row>
    <row r="10" spans="1:7" s="99" customFormat="1" ht="22.5" customHeight="1">
      <c r="A10" s="120" t="s">
        <v>329</v>
      </c>
      <c r="B10" s="121"/>
      <c r="C10" s="117" t="s">
        <v>330</v>
      </c>
      <c r="D10" s="117">
        <v>765893</v>
      </c>
      <c r="E10" s="117">
        <v>765893</v>
      </c>
      <c r="F10" s="114"/>
      <c r="G10" s="114"/>
    </row>
    <row r="11" spans="1:7" s="99" customFormat="1" ht="30" customHeight="1">
      <c r="A11" s="122" t="s">
        <v>331</v>
      </c>
      <c r="B11" s="123"/>
      <c r="C11" s="117" t="s">
        <v>332</v>
      </c>
      <c r="D11" s="117">
        <v>33707110</v>
      </c>
      <c r="E11" s="117">
        <v>33707110</v>
      </c>
      <c r="F11" s="114"/>
      <c r="G11" s="114"/>
    </row>
    <row r="12" spans="1:7" s="99" customFormat="1" ht="22.5" customHeight="1">
      <c r="A12" s="120" t="s">
        <v>325</v>
      </c>
      <c r="B12" s="124"/>
      <c r="C12" s="117" t="s">
        <v>333</v>
      </c>
      <c r="D12" s="117">
        <v>1081261</v>
      </c>
      <c r="E12" s="117">
        <v>1081261</v>
      </c>
      <c r="F12" s="114"/>
      <c r="G12" s="114"/>
    </row>
    <row r="13" spans="1:7" s="99" customFormat="1" ht="32.25" customHeight="1">
      <c r="A13" s="120" t="s">
        <v>327</v>
      </c>
      <c r="B13" s="119"/>
      <c r="C13" s="125"/>
      <c r="D13" s="113"/>
      <c r="E13" s="113"/>
      <c r="F13" s="113"/>
      <c r="G13" s="113"/>
    </row>
    <row r="14" spans="1:13" s="99" customFormat="1" ht="22.5" customHeight="1">
      <c r="A14" s="118" t="s">
        <v>329</v>
      </c>
      <c r="B14" s="121"/>
      <c r="C14" s="125"/>
      <c r="D14" s="113"/>
      <c r="E14" s="113"/>
      <c r="F14" s="113"/>
      <c r="G14" s="113"/>
      <c r="M14" s="134"/>
    </row>
    <row r="15" spans="1:7" s="99" customFormat="1" ht="22.5" customHeight="1">
      <c r="A15" s="122"/>
      <c r="B15" s="126"/>
      <c r="C15" s="127"/>
      <c r="D15" s="128"/>
      <c r="E15" s="128"/>
      <c r="F15" s="128"/>
      <c r="G15" s="128"/>
    </row>
    <row r="16" spans="1:7" s="99" customFormat="1" ht="22.5" customHeight="1">
      <c r="A16" s="122"/>
      <c r="B16" s="126"/>
      <c r="C16" s="126" t="s">
        <v>334</v>
      </c>
      <c r="D16" s="129">
        <f>E16+F16+G16</f>
        <v>0</v>
      </c>
      <c r="E16" s="130">
        <f>B8+B12-E7</f>
        <v>0</v>
      </c>
      <c r="F16" s="130">
        <f>B9+B13-F7</f>
        <v>0</v>
      </c>
      <c r="G16" s="130">
        <f>B10+B14-G7</f>
        <v>0</v>
      </c>
    </row>
    <row r="17" spans="1:7" s="99" customFormat="1" ht="22.5" customHeight="1">
      <c r="A17" s="122"/>
      <c r="B17" s="126"/>
      <c r="C17" s="126"/>
      <c r="D17" s="130"/>
      <c r="E17" s="130"/>
      <c r="F17" s="130"/>
      <c r="G17" s="131"/>
    </row>
    <row r="18" spans="1:7" s="99" customFormat="1" ht="22.5" customHeight="1">
      <c r="A18" s="122" t="s">
        <v>335</v>
      </c>
      <c r="B18" s="132">
        <f>B7+B11</f>
        <v>40017113</v>
      </c>
      <c r="C18" s="132" t="s">
        <v>336</v>
      </c>
      <c r="D18" s="130">
        <f aca="true" t="shared" si="0" ref="D18:G18">SUM(D7+D16)</f>
        <v>40017113</v>
      </c>
      <c r="E18" s="130">
        <f t="shared" si="0"/>
        <v>40017113</v>
      </c>
      <c r="F18" s="130">
        <f t="shared" si="0"/>
        <v>0</v>
      </c>
      <c r="G18" s="130">
        <f t="shared" si="0"/>
        <v>0</v>
      </c>
    </row>
    <row r="19" spans="1:6" ht="19.5" customHeight="1">
      <c r="A19" s="133"/>
      <c r="B19" s="133"/>
      <c r="C19" s="133"/>
      <c r="D19" s="133"/>
      <c r="E19" s="133"/>
      <c r="F19" s="133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B1">
      <selection activeCell="F12" sqref="F12"/>
    </sheetView>
  </sheetViews>
  <sheetFormatPr defaultColWidth="6.875" defaultRowHeight="12.75" customHeight="1"/>
  <cols>
    <col min="1" max="1" width="21.00390625" style="1" customWidth="1"/>
    <col min="2" max="2" width="40.125" style="1" customWidth="1"/>
    <col min="3" max="6" width="16.125" style="1" customWidth="1"/>
    <col min="7" max="16384" width="6.875" style="1" customWidth="1"/>
  </cols>
  <sheetData>
    <row r="1" ht="19.5" customHeight="1">
      <c r="A1" s="2" t="s">
        <v>337</v>
      </c>
    </row>
    <row r="2" spans="1:6" ht="42" customHeight="1">
      <c r="A2" s="87" t="s">
        <v>338</v>
      </c>
      <c r="B2" s="62"/>
      <c r="C2" s="62"/>
      <c r="D2" s="62"/>
      <c r="E2" s="62"/>
      <c r="F2" s="62"/>
    </row>
    <row r="3" spans="1:6" ht="19.5" customHeight="1">
      <c r="A3" s="74"/>
      <c r="B3" s="62"/>
      <c r="C3" s="62"/>
      <c r="D3" s="62"/>
      <c r="E3" s="62"/>
      <c r="F3" s="62"/>
    </row>
    <row r="4" spans="1:6" ht="30.75" customHeight="1">
      <c r="A4" s="50" t="s">
        <v>313</v>
      </c>
      <c r="B4" s="11"/>
      <c r="C4" s="11"/>
      <c r="D4" s="11"/>
      <c r="E4" s="11"/>
      <c r="F4" s="97" t="s">
        <v>314</v>
      </c>
    </row>
    <row r="5" spans="1:6" ht="22.5" customHeight="1">
      <c r="A5" s="26" t="s">
        <v>339</v>
      </c>
      <c r="B5" s="26"/>
      <c r="C5" s="26" t="s">
        <v>340</v>
      </c>
      <c r="D5" s="26" t="s">
        <v>341</v>
      </c>
      <c r="E5" s="26"/>
      <c r="F5" s="26"/>
    </row>
    <row r="6" spans="1:6" ht="22.5" customHeight="1">
      <c r="A6" s="26" t="s">
        <v>342</v>
      </c>
      <c r="B6" s="26" t="s">
        <v>343</v>
      </c>
      <c r="C6" s="26"/>
      <c r="D6" s="26" t="s">
        <v>344</v>
      </c>
      <c r="E6" s="26" t="s">
        <v>345</v>
      </c>
      <c r="F6" s="26" t="s">
        <v>346</v>
      </c>
    </row>
    <row r="7" spans="1:6" ht="22.5" customHeight="1">
      <c r="A7" s="18"/>
      <c r="B7" s="19" t="s">
        <v>319</v>
      </c>
      <c r="C7" s="23">
        <v>22130215</v>
      </c>
      <c r="D7" s="23">
        <f>D8+D11+D16+D20+D36</f>
        <v>40017113</v>
      </c>
      <c r="E7" s="23">
        <f>E8+E11+E16+E20+E36</f>
        <v>23244100</v>
      </c>
      <c r="F7" s="23">
        <v>16773013</v>
      </c>
    </row>
    <row r="8" spans="1:6" ht="22.5" customHeight="1">
      <c r="A8" s="18" t="s">
        <v>347</v>
      </c>
      <c r="B8" s="19" t="s">
        <v>326</v>
      </c>
      <c r="C8" s="23">
        <v>58688</v>
      </c>
      <c r="D8" s="23">
        <v>63909</v>
      </c>
      <c r="E8" s="23">
        <v>63909</v>
      </c>
      <c r="F8" s="23"/>
    </row>
    <row r="9" spans="1:6" ht="22.5" customHeight="1">
      <c r="A9" s="18" t="s">
        <v>348</v>
      </c>
      <c r="B9" s="19" t="s">
        <v>349</v>
      </c>
      <c r="C9" s="23">
        <v>58688</v>
      </c>
      <c r="D9" s="23">
        <v>63909</v>
      </c>
      <c r="E9" s="23">
        <v>63909</v>
      </c>
      <c r="F9" s="23"/>
    </row>
    <row r="10" spans="1:6" ht="22.5" customHeight="1">
      <c r="A10" s="18" t="s">
        <v>350</v>
      </c>
      <c r="B10" s="19" t="s">
        <v>351</v>
      </c>
      <c r="C10" s="23">
        <v>58688</v>
      </c>
      <c r="D10" s="23">
        <v>63909</v>
      </c>
      <c r="E10" s="23">
        <v>63909</v>
      </c>
      <c r="F10" s="23"/>
    </row>
    <row r="11" spans="1:6" ht="22.5" customHeight="1">
      <c r="A11" s="18" t="s">
        <v>352</v>
      </c>
      <c r="B11" s="19" t="s">
        <v>328</v>
      </c>
      <c r="C11" s="23">
        <v>2168582</v>
      </c>
      <c r="D11" s="23">
        <v>4398940</v>
      </c>
      <c r="E11" s="23">
        <v>4398940</v>
      </c>
      <c r="F11" s="23"/>
    </row>
    <row r="12" spans="1:6" ht="22.5" customHeight="1">
      <c r="A12" s="18" t="s">
        <v>353</v>
      </c>
      <c r="B12" s="19" t="s">
        <v>354</v>
      </c>
      <c r="C12" s="23">
        <v>2168582</v>
      </c>
      <c r="D12" s="23">
        <v>4398940</v>
      </c>
      <c r="E12" s="23">
        <v>4398940</v>
      </c>
      <c r="F12" s="23"/>
    </row>
    <row r="13" spans="1:6" ht="22.5" customHeight="1">
      <c r="A13" s="18" t="s">
        <v>355</v>
      </c>
      <c r="B13" s="19" t="s">
        <v>356</v>
      </c>
      <c r="C13" s="23">
        <v>1548987</v>
      </c>
      <c r="D13" s="23">
        <v>1802100</v>
      </c>
      <c r="E13" s="23">
        <v>1802100</v>
      </c>
      <c r="F13" s="23"/>
    </row>
    <row r="14" spans="1:6" ht="22.5" customHeight="1">
      <c r="A14" s="18" t="s">
        <v>357</v>
      </c>
      <c r="B14" s="19" t="s">
        <v>358</v>
      </c>
      <c r="C14" s="23">
        <v>619595</v>
      </c>
      <c r="D14" s="23">
        <v>720840</v>
      </c>
      <c r="E14" s="23">
        <v>720840</v>
      </c>
      <c r="F14" s="23"/>
    </row>
    <row r="15" spans="1:6" ht="22.5" customHeight="1">
      <c r="A15" s="18" t="s">
        <v>359</v>
      </c>
      <c r="B15" s="41" t="s">
        <v>360</v>
      </c>
      <c r="C15" s="98"/>
      <c r="D15" s="23">
        <v>1876000</v>
      </c>
      <c r="E15" s="23">
        <v>1876000</v>
      </c>
      <c r="F15" s="23"/>
    </row>
    <row r="16" spans="1:6" ht="22.5" customHeight="1">
      <c r="A16" s="18" t="s">
        <v>361</v>
      </c>
      <c r="B16" s="19" t="s">
        <v>362</v>
      </c>
      <c r="C16" s="23">
        <v>658319</v>
      </c>
      <c r="D16" s="23">
        <v>765893</v>
      </c>
      <c r="E16" s="23">
        <v>765893</v>
      </c>
      <c r="F16" s="23"/>
    </row>
    <row r="17" spans="1:6" ht="22.5" customHeight="1">
      <c r="A17" s="18" t="s">
        <v>363</v>
      </c>
      <c r="B17" s="19" t="s">
        <v>364</v>
      </c>
      <c r="C17" s="23">
        <v>658319</v>
      </c>
      <c r="D17" s="23">
        <v>765893</v>
      </c>
      <c r="E17" s="23">
        <v>765893</v>
      </c>
      <c r="F17" s="23"/>
    </row>
    <row r="18" spans="1:6" ht="22.5" customHeight="1">
      <c r="A18" s="18" t="s">
        <v>365</v>
      </c>
      <c r="B18" s="19" t="s">
        <v>366</v>
      </c>
      <c r="C18" s="23">
        <v>307358</v>
      </c>
      <c r="D18" s="23">
        <v>326064</v>
      </c>
      <c r="E18" s="23">
        <v>326064</v>
      </c>
      <c r="F18" s="23"/>
    </row>
    <row r="19" spans="1:6" ht="22.5" customHeight="1">
      <c r="A19" s="18" t="s">
        <v>367</v>
      </c>
      <c r="B19" s="19" t="s">
        <v>368</v>
      </c>
      <c r="C19" s="23">
        <v>350961</v>
      </c>
      <c r="D19" s="23">
        <v>439829</v>
      </c>
      <c r="E19" s="23">
        <v>439829</v>
      </c>
      <c r="F19" s="23"/>
    </row>
    <row r="20" spans="1:6" ht="22.5" customHeight="1">
      <c r="A20" s="18" t="s">
        <v>369</v>
      </c>
      <c r="B20" s="19" t="s">
        <v>332</v>
      </c>
      <c r="C20" s="23">
        <v>18315232</v>
      </c>
      <c r="D20" s="23">
        <v>33707110</v>
      </c>
      <c r="E20" s="23">
        <f>E21</f>
        <v>16934097</v>
      </c>
      <c r="F20" s="23">
        <f>F21</f>
        <v>16773013</v>
      </c>
    </row>
    <row r="21" spans="1:6" ht="22.5" customHeight="1">
      <c r="A21" s="18" t="s">
        <v>370</v>
      </c>
      <c r="B21" s="41" t="s">
        <v>371</v>
      </c>
      <c r="C21" s="23">
        <v>18315232</v>
      </c>
      <c r="D21" s="23">
        <f aca="true" t="shared" si="0" ref="D21:F21">SUM(D22:D35)</f>
        <v>33707110</v>
      </c>
      <c r="E21" s="23">
        <f t="shared" si="0"/>
        <v>16934097</v>
      </c>
      <c r="F21" s="23">
        <f t="shared" si="0"/>
        <v>16773013</v>
      </c>
    </row>
    <row r="22" spans="1:6" ht="22.5" customHeight="1">
      <c r="A22" s="18" t="s">
        <v>372</v>
      </c>
      <c r="B22" s="19" t="s">
        <v>373</v>
      </c>
      <c r="C22" s="23">
        <v>5371186</v>
      </c>
      <c r="D22" s="23">
        <v>8203671</v>
      </c>
      <c r="E22" s="23">
        <v>7154071</v>
      </c>
      <c r="F22" s="23">
        <v>1049600</v>
      </c>
    </row>
    <row r="23" spans="1:6" ht="22.5" customHeight="1">
      <c r="A23" s="18" t="s">
        <v>374</v>
      </c>
      <c r="B23" s="19" t="s">
        <v>375</v>
      </c>
      <c r="C23" s="23">
        <v>517654</v>
      </c>
      <c r="D23" s="23">
        <v>100000</v>
      </c>
      <c r="E23" s="23"/>
      <c r="F23" s="23">
        <v>100000</v>
      </c>
    </row>
    <row r="24" spans="1:6" ht="22.5" customHeight="1">
      <c r="A24" s="18" t="s">
        <v>376</v>
      </c>
      <c r="B24" s="19" t="s">
        <v>377</v>
      </c>
      <c r="C24" s="23">
        <v>7018392</v>
      </c>
      <c r="D24" s="23">
        <v>10182026</v>
      </c>
      <c r="E24" s="23">
        <v>9780026</v>
      </c>
      <c r="F24" s="23">
        <v>402000</v>
      </c>
    </row>
    <row r="25" spans="1:6" ht="22.5" customHeight="1">
      <c r="A25" s="18" t="s">
        <v>378</v>
      </c>
      <c r="B25" s="19" t="s">
        <v>379</v>
      </c>
      <c r="C25" s="23">
        <v>3174000</v>
      </c>
      <c r="D25" s="23">
        <v>40000</v>
      </c>
      <c r="E25" s="23"/>
      <c r="F25" s="23">
        <v>40000</v>
      </c>
    </row>
    <row r="26" spans="1:6" ht="22.5" customHeight="1">
      <c r="A26" s="18" t="s">
        <v>380</v>
      </c>
      <c r="B26" s="19" t="s">
        <v>381</v>
      </c>
      <c r="C26" s="23">
        <v>24000</v>
      </c>
      <c r="D26" s="23"/>
      <c r="E26" s="23"/>
      <c r="F26" s="23"/>
    </row>
    <row r="27" spans="1:6" ht="22.5" customHeight="1">
      <c r="A27" s="18" t="s">
        <v>382</v>
      </c>
      <c r="B27" s="19" t="s">
        <v>383</v>
      </c>
      <c r="C27" s="23">
        <v>1150000</v>
      </c>
      <c r="D27" s="23">
        <v>481200</v>
      </c>
      <c r="E27" s="23"/>
      <c r="F27" s="23">
        <v>481200</v>
      </c>
    </row>
    <row r="28" spans="1:6" ht="22.5" customHeight="1">
      <c r="A28" s="18" t="s">
        <v>384</v>
      </c>
      <c r="B28" s="41" t="s">
        <v>385</v>
      </c>
      <c r="C28" s="23"/>
      <c r="D28" s="23">
        <v>600000</v>
      </c>
      <c r="E28" s="23"/>
      <c r="F28" s="23">
        <v>600000</v>
      </c>
    </row>
    <row r="29" spans="1:6" ht="22.5" customHeight="1">
      <c r="A29" s="18" t="s">
        <v>386</v>
      </c>
      <c r="B29" s="41" t="s">
        <v>387</v>
      </c>
      <c r="C29" s="23"/>
      <c r="D29" s="23">
        <v>1000000</v>
      </c>
      <c r="E29" s="23"/>
      <c r="F29" s="23">
        <v>1000000</v>
      </c>
    </row>
    <row r="30" spans="1:6" ht="22.5" customHeight="1">
      <c r="A30" s="18" t="s">
        <v>388</v>
      </c>
      <c r="B30" s="19" t="s">
        <v>389</v>
      </c>
      <c r="C30" s="23">
        <v>0</v>
      </c>
      <c r="D30" s="23">
        <v>219200</v>
      </c>
      <c r="E30" s="23"/>
      <c r="F30" s="23">
        <v>219200</v>
      </c>
    </row>
    <row r="31" spans="1:6" ht="22.5" customHeight="1">
      <c r="A31" s="18" t="s">
        <v>390</v>
      </c>
      <c r="B31" s="19" t="s">
        <v>391</v>
      </c>
      <c r="C31" s="23">
        <v>400000</v>
      </c>
      <c r="D31" s="23"/>
      <c r="E31" s="23"/>
      <c r="F31" s="23"/>
    </row>
    <row r="32" spans="1:6" ht="22.5" customHeight="1">
      <c r="A32" s="18" t="s">
        <v>392</v>
      </c>
      <c r="B32" s="19" t="s">
        <v>393</v>
      </c>
      <c r="C32" s="23">
        <v>150000</v>
      </c>
      <c r="D32" s="23"/>
      <c r="E32" s="23"/>
      <c r="F32" s="23"/>
    </row>
    <row r="33" spans="1:6" ht="22.5" customHeight="1">
      <c r="A33" s="18" t="s">
        <v>394</v>
      </c>
      <c r="B33" s="19" t="s">
        <v>395</v>
      </c>
      <c r="C33" s="23">
        <v>510000</v>
      </c>
      <c r="D33" s="23">
        <v>10000000</v>
      </c>
      <c r="E33" s="23"/>
      <c r="F33" s="23">
        <v>10000000</v>
      </c>
    </row>
    <row r="34" spans="1:6" ht="22.5" customHeight="1">
      <c r="A34" s="18" t="s">
        <v>396</v>
      </c>
      <c r="B34" s="41" t="s">
        <v>397</v>
      </c>
      <c r="C34" s="23"/>
      <c r="D34" s="23">
        <v>780000</v>
      </c>
      <c r="E34" s="23"/>
      <c r="F34" s="23">
        <v>780000</v>
      </c>
    </row>
    <row r="35" spans="1:6" ht="22.5" customHeight="1">
      <c r="A35" s="18" t="s">
        <v>398</v>
      </c>
      <c r="B35" s="41" t="s">
        <v>399</v>
      </c>
      <c r="C35" s="23"/>
      <c r="D35" s="23">
        <v>2101013</v>
      </c>
      <c r="E35" s="23"/>
      <c r="F35" s="23">
        <v>2101013</v>
      </c>
    </row>
    <row r="36" spans="1:6" ht="22.5" customHeight="1">
      <c r="A36" s="18" t="s">
        <v>400</v>
      </c>
      <c r="B36" s="19" t="s">
        <v>333</v>
      </c>
      <c r="C36" s="23">
        <v>929394</v>
      </c>
      <c r="D36" s="23">
        <v>1081261</v>
      </c>
      <c r="E36" s="23">
        <v>1081261</v>
      </c>
      <c r="F36" s="23"/>
    </row>
    <row r="37" spans="1:6" ht="22.5" customHeight="1">
      <c r="A37" s="18" t="s">
        <v>401</v>
      </c>
      <c r="B37" s="19" t="s">
        <v>402</v>
      </c>
      <c r="C37" s="23">
        <v>929394</v>
      </c>
      <c r="D37" s="23">
        <v>1081261</v>
      </c>
      <c r="E37" s="23">
        <v>1081261</v>
      </c>
      <c r="F37" s="23"/>
    </row>
    <row r="38" spans="1:6" ht="22.5" customHeight="1">
      <c r="A38" s="18" t="s">
        <v>403</v>
      </c>
      <c r="B38" s="19" t="s">
        <v>404</v>
      </c>
      <c r="C38" s="23">
        <v>929394</v>
      </c>
      <c r="D38" s="23">
        <v>1081261</v>
      </c>
      <c r="E38" s="23">
        <v>1081261</v>
      </c>
      <c r="F38" s="23"/>
    </row>
    <row r="39" spans="1:6" ht="22.5" customHeight="1">
      <c r="A39" s="73" t="s">
        <v>405</v>
      </c>
      <c r="B39" s="3"/>
      <c r="C39" s="3"/>
      <c r="D39" s="3"/>
      <c r="E39" s="3"/>
      <c r="F39" s="3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fitToHeight="1" fitToWidth="1" horizontalDpi="600" verticalDpi="6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7">
      <selection activeCell="D40" sqref="D40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406</v>
      </c>
      <c r="E1" s="46"/>
    </row>
    <row r="2" spans="1:5" ht="34.5" customHeight="1">
      <c r="A2" s="87" t="s">
        <v>407</v>
      </c>
      <c r="B2" s="88"/>
      <c r="C2" s="88"/>
      <c r="D2" s="88"/>
      <c r="E2" s="88"/>
    </row>
    <row r="3" spans="1:5" ht="19.5" customHeight="1">
      <c r="A3" s="88"/>
      <c r="B3" s="88"/>
      <c r="C3" s="88"/>
      <c r="D3" s="88"/>
      <c r="E3" s="88"/>
    </row>
    <row r="4" spans="1:5" s="75" customFormat="1" ht="30.75" customHeight="1">
      <c r="A4" s="50" t="s">
        <v>313</v>
      </c>
      <c r="B4" s="11"/>
      <c r="C4" s="11"/>
      <c r="D4" s="11"/>
      <c r="E4" s="12" t="s">
        <v>314</v>
      </c>
    </row>
    <row r="5" spans="1:5" s="75" customFormat="1" ht="19.5" customHeight="1">
      <c r="A5" s="26" t="s">
        <v>408</v>
      </c>
      <c r="B5" s="26"/>
      <c r="C5" s="26" t="s">
        <v>409</v>
      </c>
      <c r="D5" s="26"/>
      <c r="E5" s="26"/>
    </row>
    <row r="6" spans="1:5" s="75" customFormat="1" ht="19.5" customHeight="1">
      <c r="A6" s="26" t="s">
        <v>342</v>
      </c>
      <c r="B6" s="26" t="s">
        <v>343</v>
      </c>
      <c r="C6" s="26" t="s">
        <v>319</v>
      </c>
      <c r="D6" s="26" t="s">
        <v>410</v>
      </c>
      <c r="E6" s="26" t="s">
        <v>411</v>
      </c>
    </row>
    <row r="7" spans="1:10" s="75" customFormat="1" ht="19.5" customHeight="1">
      <c r="A7" s="89" t="s">
        <v>412</v>
      </c>
      <c r="B7" s="90" t="s">
        <v>413</v>
      </c>
      <c r="C7" s="72">
        <f>SUM(D7:E7)</f>
        <v>23244100</v>
      </c>
      <c r="D7" s="72">
        <f>D8+D19+D42</f>
        <v>20509954</v>
      </c>
      <c r="E7" s="72">
        <f>E8+E19+E42</f>
        <v>2734146</v>
      </c>
      <c r="J7" s="45"/>
    </row>
    <row r="8" spans="1:7" s="75" customFormat="1" ht="19.5" customHeight="1">
      <c r="A8" s="89" t="s">
        <v>414</v>
      </c>
      <c r="B8" s="91" t="s">
        <v>415</v>
      </c>
      <c r="C8" s="72">
        <f aca="true" t="shared" si="0" ref="C8:C44">SUM(D8:E8)</f>
        <v>18365874</v>
      </c>
      <c r="D8" s="92">
        <f>SUM(D9:D18)</f>
        <v>18365874</v>
      </c>
      <c r="E8" s="92">
        <f>SUM(E9:E18)</f>
        <v>0</v>
      </c>
      <c r="G8" s="45"/>
    </row>
    <row r="9" spans="1:11" s="75" customFormat="1" ht="19.5" customHeight="1">
      <c r="A9" s="89" t="s">
        <v>416</v>
      </c>
      <c r="B9" s="91" t="s">
        <v>417</v>
      </c>
      <c r="C9" s="72">
        <f t="shared" si="0"/>
        <v>4260576</v>
      </c>
      <c r="D9" s="72">
        <v>4260576</v>
      </c>
      <c r="E9" s="72"/>
      <c r="F9" s="45"/>
      <c r="G9" s="45"/>
      <c r="K9" s="45"/>
    </row>
    <row r="10" spans="1:8" s="75" customFormat="1" ht="19.5" customHeight="1">
      <c r="A10" s="89" t="s">
        <v>418</v>
      </c>
      <c r="B10" s="91" t="s">
        <v>419</v>
      </c>
      <c r="C10" s="72">
        <f t="shared" si="0"/>
        <v>2069052</v>
      </c>
      <c r="D10" s="72">
        <v>2069052</v>
      </c>
      <c r="E10" s="72"/>
      <c r="F10" s="45"/>
      <c r="H10" s="45"/>
    </row>
    <row r="11" spans="1:8" s="75" customFormat="1" ht="19.5" customHeight="1">
      <c r="A11" s="89" t="s">
        <v>420</v>
      </c>
      <c r="B11" s="91" t="s">
        <v>421</v>
      </c>
      <c r="C11" s="72">
        <f t="shared" si="0"/>
        <v>255312</v>
      </c>
      <c r="D11" s="72">
        <v>255312</v>
      </c>
      <c r="E11" s="72"/>
      <c r="F11" s="45"/>
      <c r="H11" s="45"/>
    </row>
    <row r="12" spans="1:8" s="75" customFormat="1" ht="19.5" customHeight="1">
      <c r="A12" s="89" t="s">
        <v>422</v>
      </c>
      <c r="B12" s="91" t="s">
        <v>423</v>
      </c>
      <c r="C12" s="72">
        <f t="shared" si="0"/>
        <v>6760932</v>
      </c>
      <c r="D12" s="72">
        <v>6760932</v>
      </c>
      <c r="E12" s="72"/>
      <c r="F12" s="45"/>
      <c r="G12" s="45"/>
      <c r="H12" s="45"/>
    </row>
    <row r="13" spans="1:10" s="75" customFormat="1" ht="19.5" customHeight="1">
      <c r="A13" s="89" t="s">
        <v>424</v>
      </c>
      <c r="B13" s="91" t="s">
        <v>425</v>
      </c>
      <c r="C13" s="72">
        <f t="shared" si="0"/>
        <v>1802100</v>
      </c>
      <c r="D13" s="72">
        <v>1802100</v>
      </c>
      <c r="E13" s="72"/>
      <c r="F13" s="45"/>
      <c r="J13" s="45"/>
    </row>
    <row r="14" spans="1:11" s="75" customFormat="1" ht="19.5" customHeight="1">
      <c r="A14" s="89" t="s">
        <v>426</v>
      </c>
      <c r="B14" s="91" t="s">
        <v>427</v>
      </c>
      <c r="C14" s="72">
        <f t="shared" si="0"/>
        <v>720840</v>
      </c>
      <c r="D14" s="72">
        <v>720840</v>
      </c>
      <c r="E14" s="72"/>
      <c r="F14" s="45"/>
      <c r="G14" s="45"/>
      <c r="K14" s="45"/>
    </row>
    <row r="15" spans="1:11" s="75" customFormat="1" ht="19.5" customHeight="1">
      <c r="A15" s="89" t="s">
        <v>428</v>
      </c>
      <c r="B15" s="91" t="s">
        <v>429</v>
      </c>
      <c r="C15" s="72">
        <f t="shared" si="0"/>
        <v>765893</v>
      </c>
      <c r="D15" s="72">
        <v>765893</v>
      </c>
      <c r="E15" s="72"/>
      <c r="F15" s="45"/>
      <c r="G15" s="45"/>
      <c r="K15" s="45"/>
    </row>
    <row r="16" spans="1:11" s="75" customFormat="1" ht="19.5" customHeight="1">
      <c r="A16" s="89" t="s">
        <v>430</v>
      </c>
      <c r="B16" s="91" t="s">
        <v>431</v>
      </c>
      <c r="C16" s="72">
        <f t="shared" si="0"/>
        <v>1081261</v>
      </c>
      <c r="D16" s="72">
        <v>1081261</v>
      </c>
      <c r="E16" s="72"/>
      <c r="F16" s="45"/>
      <c r="G16" s="45"/>
      <c r="K16" s="45"/>
    </row>
    <row r="17" spans="1:11" s="75" customFormat="1" ht="19.5" customHeight="1">
      <c r="A17" s="89" t="s">
        <v>432</v>
      </c>
      <c r="B17" s="91" t="s">
        <v>433</v>
      </c>
      <c r="C17" s="72">
        <f t="shared" si="0"/>
        <v>459508</v>
      </c>
      <c r="D17" s="72">
        <v>459508</v>
      </c>
      <c r="E17" s="72"/>
      <c r="F17" s="45"/>
      <c r="G17" s="45"/>
      <c r="K17" s="45"/>
    </row>
    <row r="18" spans="1:11" s="75" customFormat="1" ht="19.5" customHeight="1">
      <c r="A18" s="89" t="s">
        <v>434</v>
      </c>
      <c r="B18" s="91" t="s">
        <v>435</v>
      </c>
      <c r="C18" s="72">
        <f t="shared" si="0"/>
        <v>190400</v>
      </c>
      <c r="D18" s="72">
        <v>190400</v>
      </c>
      <c r="E18" s="72"/>
      <c r="F18" s="45"/>
      <c r="G18" s="45"/>
      <c r="K18" s="45"/>
    </row>
    <row r="19" spans="1:11" s="75" customFormat="1" ht="19.5" customHeight="1">
      <c r="A19" s="89" t="s">
        <v>436</v>
      </c>
      <c r="B19" s="91" t="s">
        <v>437</v>
      </c>
      <c r="C19" s="72">
        <f t="shared" si="0"/>
        <v>2734146</v>
      </c>
      <c r="D19" s="72">
        <f>SUM(D20:D41)</f>
        <v>0</v>
      </c>
      <c r="E19" s="72">
        <f>SUM(E20:E41)</f>
        <v>2734146</v>
      </c>
      <c r="F19" s="45"/>
      <c r="G19" s="45"/>
      <c r="K19" s="45"/>
    </row>
    <row r="20" spans="1:11" s="75" customFormat="1" ht="19.5" customHeight="1">
      <c r="A20" s="89" t="s">
        <v>438</v>
      </c>
      <c r="B20" s="91" t="s">
        <v>439</v>
      </c>
      <c r="C20" s="72">
        <f t="shared" si="0"/>
        <v>110600</v>
      </c>
      <c r="D20" s="93"/>
      <c r="E20" s="72">
        <v>110600</v>
      </c>
      <c r="F20" s="45"/>
      <c r="G20" s="45"/>
      <c r="K20" s="45"/>
    </row>
    <row r="21" spans="1:11" s="75" customFormat="1" ht="19.5" customHeight="1">
      <c r="A21" s="89" t="s">
        <v>440</v>
      </c>
      <c r="B21" s="91" t="s">
        <v>441</v>
      </c>
      <c r="C21" s="72">
        <f t="shared" si="0"/>
        <v>74600</v>
      </c>
      <c r="D21" s="93"/>
      <c r="E21" s="72">
        <v>74600</v>
      </c>
      <c r="F21" s="45"/>
      <c r="G21" s="45"/>
      <c r="K21" s="45"/>
    </row>
    <row r="22" spans="1:11" s="75" customFormat="1" ht="19.5" customHeight="1">
      <c r="A22" s="89" t="s">
        <v>442</v>
      </c>
      <c r="B22" s="91" t="s">
        <v>443</v>
      </c>
      <c r="C22" s="72">
        <f t="shared" si="0"/>
        <v>27000</v>
      </c>
      <c r="D22" s="93"/>
      <c r="E22" s="72">
        <v>27000</v>
      </c>
      <c r="F22" s="45"/>
      <c r="G22" s="45"/>
      <c r="K22" s="45"/>
    </row>
    <row r="23" spans="1:11" s="75" customFormat="1" ht="19.5" customHeight="1">
      <c r="A23" s="89" t="s">
        <v>444</v>
      </c>
      <c r="B23" s="91" t="s">
        <v>445</v>
      </c>
      <c r="C23" s="72">
        <f t="shared" si="0"/>
        <v>2000</v>
      </c>
      <c r="D23" s="93"/>
      <c r="E23" s="72">
        <v>2000</v>
      </c>
      <c r="F23" s="45"/>
      <c r="G23" s="45"/>
      <c r="K23" s="45"/>
    </row>
    <row r="24" spans="1:11" s="75" customFormat="1" ht="19.5" customHeight="1">
      <c r="A24" s="89" t="s">
        <v>446</v>
      </c>
      <c r="B24" s="91" t="s">
        <v>447</v>
      </c>
      <c r="C24" s="72">
        <f t="shared" si="0"/>
        <v>14000</v>
      </c>
      <c r="D24" s="93"/>
      <c r="E24" s="72">
        <v>14000</v>
      </c>
      <c r="F24" s="45"/>
      <c r="G24" s="45"/>
      <c r="K24" s="45"/>
    </row>
    <row r="25" spans="1:11" s="75" customFormat="1" ht="19.5" customHeight="1">
      <c r="A25" s="89" t="s">
        <v>448</v>
      </c>
      <c r="B25" s="91" t="s">
        <v>449</v>
      </c>
      <c r="C25" s="72">
        <f t="shared" si="0"/>
        <v>185300</v>
      </c>
      <c r="D25" s="93"/>
      <c r="E25" s="72">
        <v>185300</v>
      </c>
      <c r="F25" s="45"/>
      <c r="G25" s="45"/>
      <c r="K25" s="45"/>
    </row>
    <row r="26" spans="1:11" s="75" customFormat="1" ht="19.5" customHeight="1">
      <c r="A26" s="89" t="s">
        <v>450</v>
      </c>
      <c r="B26" s="91" t="s">
        <v>451</v>
      </c>
      <c r="C26" s="72">
        <f t="shared" si="0"/>
        <v>60400</v>
      </c>
      <c r="D26" s="93"/>
      <c r="E26" s="72">
        <v>60400</v>
      </c>
      <c r="F26" s="45"/>
      <c r="G26" s="45"/>
      <c r="K26" s="45"/>
    </row>
    <row r="27" spans="1:7" s="75" customFormat="1" ht="19.5" customHeight="1">
      <c r="A27" s="89" t="s">
        <v>452</v>
      </c>
      <c r="B27" s="94" t="s">
        <v>453</v>
      </c>
      <c r="C27" s="72">
        <f t="shared" si="0"/>
        <v>120000</v>
      </c>
      <c r="D27" s="93"/>
      <c r="E27" s="72">
        <v>120000</v>
      </c>
      <c r="F27" s="45"/>
      <c r="G27" s="45"/>
    </row>
    <row r="28" spans="1:7" s="75" customFormat="1" ht="19.5" customHeight="1">
      <c r="A28" s="89" t="s">
        <v>454</v>
      </c>
      <c r="B28" s="95" t="s">
        <v>455</v>
      </c>
      <c r="C28" s="72">
        <f t="shared" si="0"/>
        <v>753000</v>
      </c>
      <c r="D28" s="93"/>
      <c r="E28" s="72">
        <v>753000</v>
      </c>
      <c r="F28" s="45"/>
      <c r="G28" s="45"/>
    </row>
    <row r="29" spans="1:11" s="75" customFormat="1" ht="19.5" customHeight="1">
      <c r="A29" s="89" t="s">
        <v>456</v>
      </c>
      <c r="B29" s="94" t="s">
        <v>457</v>
      </c>
      <c r="C29" s="72">
        <f t="shared" si="0"/>
        <v>63000</v>
      </c>
      <c r="D29" s="93"/>
      <c r="E29" s="72">
        <v>63000</v>
      </c>
      <c r="F29" s="45"/>
      <c r="G29" s="45"/>
      <c r="H29" s="45"/>
      <c r="K29" s="45"/>
    </row>
    <row r="30" spans="1:9" s="75" customFormat="1" ht="19.5" customHeight="1">
      <c r="A30" s="89" t="s">
        <v>458</v>
      </c>
      <c r="B30" s="94" t="s">
        <v>459</v>
      </c>
      <c r="C30" s="72">
        <f t="shared" si="0"/>
        <v>20000</v>
      </c>
      <c r="D30" s="93"/>
      <c r="E30" s="72">
        <v>20000</v>
      </c>
      <c r="F30" s="45"/>
      <c r="G30" s="45"/>
      <c r="H30" s="45"/>
      <c r="I30" s="45"/>
    </row>
    <row r="31" spans="1:10" s="75" customFormat="1" ht="19.5" customHeight="1">
      <c r="A31" s="89" t="s">
        <v>460</v>
      </c>
      <c r="B31" s="94" t="s">
        <v>461</v>
      </c>
      <c r="C31" s="72">
        <f t="shared" si="0"/>
        <v>63000</v>
      </c>
      <c r="D31" s="93"/>
      <c r="E31" s="72">
        <v>63000</v>
      </c>
      <c r="F31" s="45"/>
      <c r="G31" s="45"/>
      <c r="H31" s="45"/>
      <c r="I31" s="45"/>
      <c r="J31" s="45"/>
    </row>
    <row r="32" spans="1:8" s="75" customFormat="1" ht="19.5" customHeight="1">
      <c r="A32" s="89" t="s">
        <v>462</v>
      </c>
      <c r="B32" s="94" t="s">
        <v>463</v>
      </c>
      <c r="C32" s="72">
        <f t="shared" si="0"/>
        <v>63909</v>
      </c>
      <c r="D32" s="93"/>
      <c r="E32" s="72">
        <v>63909</v>
      </c>
      <c r="F32" s="45"/>
      <c r="G32" s="45"/>
      <c r="H32" s="45"/>
    </row>
    <row r="33" spans="1:9" s="75" customFormat="1" ht="19.5" customHeight="1">
      <c r="A33" s="89" t="s">
        <v>464</v>
      </c>
      <c r="B33" s="94" t="s">
        <v>465</v>
      </c>
      <c r="C33" s="72">
        <f t="shared" si="0"/>
        <v>32300</v>
      </c>
      <c r="D33" s="93"/>
      <c r="E33" s="72">
        <v>32300</v>
      </c>
      <c r="F33" s="45"/>
      <c r="I33" s="45"/>
    </row>
    <row r="34" spans="1:8" s="75" customFormat="1" ht="19.5" customHeight="1">
      <c r="A34" s="89" t="s">
        <v>466</v>
      </c>
      <c r="B34" s="94" t="s">
        <v>467</v>
      </c>
      <c r="C34" s="72">
        <f t="shared" si="0"/>
        <v>20000</v>
      </c>
      <c r="D34" s="93"/>
      <c r="E34" s="72">
        <v>20000</v>
      </c>
      <c r="F34" s="45"/>
      <c r="G34" s="45"/>
      <c r="H34" s="45"/>
    </row>
    <row r="35" spans="1:19" s="75" customFormat="1" ht="19.5" customHeight="1">
      <c r="A35" s="89" t="s">
        <v>468</v>
      </c>
      <c r="B35" s="94" t="s">
        <v>469</v>
      </c>
      <c r="C35" s="72">
        <f t="shared" si="0"/>
        <v>54000</v>
      </c>
      <c r="D35" s="93"/>
      <c r="E35" s="72">
        <v>54000</v>
      </c>
      <c r="F35" s="45"/>
      <c r="G35" s="45"/>
      <c r="J35" s="45"/>
      <c r="S35" s="45"/>
    </row>
    <row r="36" spans="1:7" s="75" customFormat="1" ht="19.5" customHeight="1">
      <c r="A36" s="89" t="s">
        <v>470</v>
      </c>
      <c r="B36" s="94" t="s">
        <v>471</v>
      </c>
      <c r="C36" s="72">
        <f t="shared" si="0"/>
        <v>22000</v>
      </c>
      <c r="D36" s="93"/>
      <c r="E36" s="72">
        <v>22000</v>
      </c>
      <c r="F36" s="45"/>
      <c r="G36" s="45"/>
    </row>
    <row r="37" spans="1:9" s="75" customFormat="1" ht="19.5" customHeight="1">
      <c r="A37" s="89" t="s">
        <v>472</v>
      </c>
      <c r="B37" s="95" t="s">
        <v>473</v>
      </c>
      <c r="C37" s="72">
        <f t="shared" si="0"/>
        <v>266917</v>
      </c>
      <c r="D37" s="93"/>
      <c r="E37" s="72">
        <v>266917</v>
      </c>
      <c r="F37" s="45"/>
      <c r="G37" s="45"/>
      <c r="H37" s="45"/>
      <c r="I37" s="45"/>
    </row>
    <row r="38" spans="1:7" s="75" customFormat="1" ht="19.5" customHeight="1">
      <c r="A38" s="89" t="s">
        <v>474</v>
      </c>
      <c r="B38" s="94" t="s">
        <v>475</v>
      </c>
      <c r="C38" s="72">
        <f t="shared" si="0"/>
        <v>149120</v>
      </c>
      <c r="D38" s="93"/>
      <c r="E38" s="72">
        <v>149120</v>
      </c>
      <c r="F38" s="45"/>
      <c r="G38" s="45"/>
    </row>
    <row r="39" spans="1:16" s="75" customFormat="1" ht="19.5" customHeight="1">
      <c r="A39" s="89" t="s">
        <v>476</v>
      </c>
      <c r="B39" s="94" t="s">
        <v>477</v>
      </c>
      <c r="C39" s="72">
        <f t="shared" si="0"/>
        <v>170000</v>
      </c>
      <c r="D39" s="93"/>
      <c r="E39" s="72">
        <v>170000</v>
      </c>
      <c r="F39" s="45"/>
      <c r="G39" s="45"/>
      <c r="I39" s="45"/>
      <c r="P39" s="45"/>
    </row>
    <row r="40" spans="1:16" s="75" customFormat="1" ht="19.5" customHeight="1">
      <c r="A40" s="89" t="s">
        <v>478</v>
      </c>
      <c r="B40" s="94" t="s">
        <v>479</v>
      </c>
      <c r="C40" s="72">
        <f t="shared" si="0"/>
        <v>331200</v>
      </c>
      <c r="D40" s="93"/>
      <c r="E40" s="72">
        <v>331200</v>
      </c>
      <c r="F40" s="45"/>
      <c r="G40" s="45"/>
      <c r="H40" s="45"/>
      <c r="P40" s="45"/>
    </row>
    <row r="41" spans="1:9" s="75" customFormat="1" ht="19.5" customHeight="1">
      <c r="A41" s="89" t="s">
        <v>480</v>
      </c>
      <c r="B41" s="94" t="s">
        <v>481</v>
      </c>
      <c r="C41" s="72">
        <f t="shared" si="0"/>
        <v>131800</v>
      </c>
      <c r="D41" s="93"/>
      <c r="E41" s="92">
        <v>131800</v>
      </c>
      <c r="F41" s="45"/>
      <c r="G41" s="45"/>
      <c r="H41" s="45"/>
      <c r="I41" s="45"/>
    </row>
    <row r="42" spans="1:8" s="75" customFormat="1" ht="19.5" customHeight="1">
      <c r="A42" s="89" t="s">
        <v>482</v>
      </c>
      <c r="B42" s="91" t="s">
        <v>483</v>
      </c>
      <c r="C42" s="72">
        <f t="shared" si="0"/>
        <v>2144080</v>
      </c>
      <c r="D42" s="92">
        <f>SUM(D43:D44)</f>
        <v>2144080</v>
      </c>
      <c r="E42" s="92">
        <f>SUM(E43:E44)</f>
        <v>0</v>
      </c>
      <c r="F42" s="45"/>
      <c r="H42" s="45"/>
    </row>
    <row r="43" spans="1:7" s="75" customFormat="1" ht="19.5" customHeight="1">
      <c r="A43" s="89" t="s">
        <v>484</v>
      </c>
      <c r="B43" s="94" t="s">
        <v>485</v>
      </c>
      <c r="C43" s="72">
        <f t="shared" si="0"/>
        <v>267000</v>
      </c>
      <c r="D43" s="72">
        <v>267000</v>
      </c>
      <c r="E43" s="72"/>
      <c r="F43" s="45"/>
      <c r="G43" s="45"/>
    </row>
    <row r="44" spans="1:6" s="75" customFormat="1" ht="19.5" customHeight="1">
      <c r="A44" s="89" t="s">
        <v>486</v>
      </c>
      <c r="B44" s="94" t="s">
        <v>487</v>
      </c>
      <c r="C44" s="72">
        <f t="shared" si="0"/>
        <v>1877080</v>
      </c>
      <c r="D44" s="72">
        <v>1877080</v>
      </c>
      <c r="E44" s="72"/>
      <c r="F44" s="45"/>
    </row>
    <row r="45" spans="3:5" ht="19.5" customHeight="1">
      <c r="C45" s="3"/>
      <c r="D45" s="3"/>
      <c r="E45" s="3"/>
    </row>
    <row r="46" spans="4:14" ht="19.5" customHeight="1">
      <c r="D46" s="3"/>
      <c r="E46" s="3"/>
      <c r="F46" s="3"/>
      <c r="N46" s="3"/>
    </row>
    <row r="61" ht="19.5" customHeight="1">
      <c r="E61" s="96" t="s">
        <v>488</v>
      </c>
    </row>
  </sheetData>
  <sheetProtection/>
  <mergeCells count="2">
    <mergeCell ref="A5:B5"/>
    <mergeCell ref="C5:E5"/>
  </mergeCells>
  <printOptions horizontalCentered="1"/>
  <pageMargins left="0.2" right="0.2" top="0" bottom="0.22" header="0.28" footer="0.17"/>
  <pageSetup fitToHeight="100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I9" sqref="I9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489</v>
      </c>
      <c r="L1" s="82"/>
    </row>
    <row r="2" spans="1:12" ht="27">
      <c r="A2" s="47" t="s">
        <v>490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7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.75" customHeight="1">
      <c r="A4" s="9" t="s">
        <v>313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12" t="s">
        <v>314</v>
      </c>
    </row>
    <row r="5" spans="1:12" ht="19.5" customHeight="1">
      <c r="A5" s="26" t="s">
        <v>340</v>
      </c>
      <c r="B5" s="26"/>
      <c r="C5" s="26"/>
      <c r="D5" s="26"/>
      <c r="E5" s="26"/>
      <c r="F5" s="65"/>
      <c r="G5" s="26" t="s">
        <v>341</v>
      </c>
      <c r="H5" s="26"/>
      <c r="I5" s="26"/>
      <c r="J5" s="26"/>
      <c r="K5" s="26"/>
      <c r="L5" s="26"/>
    </row>
    <row r="6" spans="1:12" ht="14.25">
      <c r="A6" s="52" t="s">
        <v>319</v>
      </c>
      <c r="B6" s="76" t="s">
        <v>491</v>
      </c>
      <c r="C6" s="52" t="s">
        <v>492</v>
      </c>
      <c r="D6" s="52"/>
      <c r="E6" s="52"/>
      <c r="F6" s="77" t="s">
        <v>493</v>
      </c>
      <c r="G6" s="78" t="s">
        <v>319</v>
      </c>
      <c r="H6" s="15" t="s">
        <v>491</v>
      </c>
      <c r="I6" s="52" t="s">
        <v>492</v>
      </c>
      <c r="J6" s="52"/>
      <c r="K6" s="83"/>
      <c r="L6" s="52" t="s">
        <v>493</v>
      </c>
    </row>
    <row r="7" spans="1:12" ht="28.5">
      <c r="A7" s="66"/>
      <c r="B7" s="14"/>
      <c r="C7" s="67" t="s">
        <v>344</v>
      </c>
      <c r="D7" s="79" t="s">
        <v>494</v>
      </c>
      <c r="E7" s="79" t="s">
        <v>495</v>
      </c>
      <c r="F7" s="66"/>
      <c r="G7" s="80"/>
      <c r="H7" s="14"/>
      <c r="I7" s="84" t="s">
        <v>344</v>
      </c>
      <c r="J7" s="79" t="s">
        <v>494</v>
      </c>
      <c r="K7" s="85" t="s">
        <v>495</v>
      </c>
      <c r="L7" s="66"/>
    </row>
    <row r="8" spans="1:12" ht="22.5" customHeight="1">
      <c r="A8" s="81">
        <v>630000</v>
      </c>
      <c r="B8" s="81"/>
      <c r="C8" s="81">
        <v>630000</v>
      </c>
      <c r="D8" s="81"/>
      <c r="E8" s="81">
        <v>370000</v>
      </c>
      <c r="F8" s="81">
        <v>260000</v>
      </c>
      <c r="G8" s="72">
        <f>H8+I8+L8</f>
        <v>600000</v>
      </c>
      <c r="H8" s="72"/>
      <c r="I8" s="86">
        <v>350000</v>
      </c>
      <c r="J8" s="70"/>
      <c r="K8" s="71">
        <v>350000</v>
      </c>
      <c r="L8" s="72">
        <v>250000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B10" sqref="B10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496</v>
      </c>
      <c r="E1" s="46"/>
    </row>
    <row r="2" spans="1:5" ht="27">
      <c r="A2" s="47" t="s">
        <v>497</v>
      </c>
      <c r="B2" s="62"/>
      <c r="C2" s="62"/>
      <c r="D2" s="62"/>
      <c r="E2" s="62"/>
    </row>
    <row r="3" spans="1:5" ht="19.5" customHeight="1">
      <c r="A3" s="62"/>
      <c r="B3" s="62"/>
      <c r="C3" s="62"/>
      <c r="D3" s="62"/>
      <c r="E3" s="62"/>
    </row>
    <row r="4" spans="1:5" ht="30.75" customHeight="1">
      <c r="A4" s="50" t="s">
        <v>313</v>
      </c>
      <c r="B4" s="63"/>
      <c r="C4" s="63"/>
      <c r="D4" s="63"/>
      <c r="E4" s="64" t="s">
        <v>314</v>
      </c>
    </row>
    <row r="5" spans="1:5" ht="22.5" customHeight="1">
      <c r="A5" s="26" t="s">
        <v>342</v>
      </c>
      <c r="B5" s="65" t="s">
        <v>343</v>
      </c>
      <c r="C5" s="26" t="s">
        <v>498</v>
      </c>
      <c r="D5" s="26"/>
      <c r="E5" s="26"/>
    </row>
    <row r="6" spans="1:5" ht="22.5" customHeight="1">
      <c r="A6" s="66"/>
      <c r="B6" s="66"/>
      <c r="C6" s="67" t="s">
        <v>319</v>
      </c>
      <c r="D6" s="67" t="s">
        <v>345</v>
      </c>
      <c r="E6" s="67" t="s">
        <v>346</v>
      </c>
    </row>
    <row r="7" spans="1:5" ht="22.5" customHeight="1">
      <c r="A7" s="26"/>
      <c r="B7" s="26"/>
      <c r="C7" s="26"/>
      <c r="D7" s="26"/>
      <c r="E7" s="26"/>
    </row>
    <row r="8" spans="1:5" ht="22.5" customHeight="1">
      <c r="A8" s="68"/>
      <c r="B8" s="69"/>
      <c r="C8" s="70"/>
      <c r="D8" s="71"/>
      <c r="E8" s="72"/>
    </row>
    <row r="9" spans="1:5" ht="22.5" customHeight="1">
      <c r="A9" s="73" t="s">
        <v>499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 topLeftCell="A5">
      <selection activeCell="F17" sqref="F17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500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pans="1:251" ht="33.75" customHeight="1">
      <c r="A2" s="47" t="s">
        <v>501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9.5" customHeight="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30.75" customHeight="1">
      <c r="A4" s="50" t="s">
        <v>313</v>
      </c>
      <c r="B4" s="51"/>
      <c r="C4" s="10"/>
      <c r="D4" s="12" t="s">
        <v>314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22.5" customHeight="1">
      <c r="A5" s="26" t="s">
        <v>315</v>
      </c>
      <c r="B5" s="26"/>
      <c r="C5" s="26" t="s">
        <v>316</v>
      </c>
      <c r="D5" s="2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2" t="s">
        <v>317</v>
      </c>
      <c r="B6" s="53" t="s">
        <v>318</v>
      </c>
      <c r="C6" s="52" t="s">
        <v>317</v>
      </c>
      <c r="D6" s="52" t="s">
        <v>318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ht="22.5" customHeight="1">
      <c r="A7" s="54" t="s">
        <v>502</v>
      </c>
      <c r="B7" s="55">
        <v>40017113</v>
      </c>
      <c r="C7" s="56" t="s">
        <v>326</v>
      </c>
      <c r="D7" s="56">
        <v>63909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57" t="s">
        <v>503</v>
      </c>
      <c r="B8" s="55"/>
      <c r="C8" s="56" t="s">
        <v>328</v>
      </c>
      <c r="D8" s="56">
        <v>4398940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58" t="s">
        <v>504</v>
      </c>
      <c r="B9" s="55"/>
      <c r="C9" s="56" t="s">
        <v>330</v>
      </c>
      <c r="D9" s="56">
        <v>765893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9" t="s">
        <v>505</v>
      </c>
      <c r="B10" s="55"/>
      <c r="C10" s="56" t="s">
        <v>332</v>
      </c>
      <c r="D10" s="56">
        <v>33707110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59" t="s">
        <v>506</v>
      </c>
      <c r="B11" s="55"/>
      <c r="C11" s="56" t="s">
        <v>333</v>
      </c>
      <c r="D11" s="56">
        <v>1081261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9" t="s">
        <v>507</v>
      </c>
      <c r="B12" s="55"/>
      <c r="C12" s="56"/>
      <c r="D12" s="5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57"/>
      <c r="B13" s="55"/>
      <c r="C13" s="56"/>
      <c r="D13" s="5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0" t="s">
        <v>508</v>
      </c>
      <c r="B14" s="55">
        <f>SUM(B7:B12)</f>
        <v>40017113</v>
      </c>
      <c r="C14" s="56" t="s">
        <v>509</v>
      </c>
      <c r="D14" s="56">
        <v>40017113</v>
      </c>
      <c r="F14" s="3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59" t="s">
        <v>510</v>
      </c>
      <c r="B15" s="55"/>
      <c r="C15" s="56" t="s">
        <v>511</v>
      </c>
      <c r="D15" s="56"/>
      <c r="E15" s="3"/>
      <c r="F15" s="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ht="22.5" customHeight="1">
      <c r="A16" s="59" t="s">
        <v>512</v>
      </c>
      <c r="B16" s="55"/>
      <c r="C16" s="56"/>
      <c r="D16" s="5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5" ht="22.5" customHeight="1">
      <c r="A17" s="61" t="s">
        <v>513</v>
      </c>
      <c r="B17" s="55">
        <v>40017113</v>
      </c>
      <c r="C17" s="56" t="s">
        <v>514</v>
      </c>
      <c r="D17" s="56">
        <v>40017113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4">
      <selection activeCell="D13" sqref="D13"/>
    </sheetView>
  </sheetViews>
  <sheetFormatPr defaultColWidth="6.875" defaultRowHeight="12.75" customHeight="1"/>
  <cols>
    <col min="1" max="1" width="11.00390625" style="1" customWidth="1"/>
    <col min="2" max="2" width="31.25390625" style="1" customWidth="1"/>
    <col min="3" max="3" width="16.375" style="1" customWidth="1"/>
    <col min="4" max="4" width="11.625" style="1" customWidth="1"/>
    <col min="5" max="5" width="15.75390625" style="1" customWidth="1"/>
    <col min="6" max="12" width="10.25390625" style="1" customWidth="1"/>
    <col min="13" max="16384" width="6.875" style="1" customWidth="1"/>
  </cols>
  <sheetData>
    <row r="1" spans="1:12" ht="19.5" customHeight="1">
      <c r="A1" s="2" t="s">
        <v>515</v>
      </c>
      <c r="L1" s="42"/>
    </row>
    <row r="2" spans="1:12" ht="40.5" customHeight="1">
      <c r="A2" s="4" t="s">
        <v>516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 t="s">
        <v>313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43" t="s">
        <v>314</v>
      </c>
    </row>
    <row r="5" spans="1:12" ht="24" customHeight="1">
      <c r="A5" s="26" t="s">
        <v>517</v>
      </c>
      <c r="B5" s="26"/>
      <c r="C5" s="31" t="s">
        <v>319</v>
      </c>
      <c r="D5" s="13" t="s">
        <v>512</v>
      </c>
      <c r="E5" s="13" t="s">
        <v>502</v>
      </c>
      <c r="F5" s="13" t="s">
        <v>503</v>
      </c>
      <c r="G5" s="13" t="s">
        <v>504</v>
      </c>
      <c r="H5" s="26" t="s">
        <v>505</v>
      </c>
      <c r="I5" s="26"/>
      <c r="J5" s="13" t="s">
        <v>506</v>
      </c>
      <c r="K5" s="13" t="s">
        <v>507</v>
      </c>
      <c r="L5" s="15" t="s">
        <v>510</v>
      </c>
    </row>
    <row r="6" spans="1:12" ht="32.25" customHeight="1">
      <c r="A6" s="32" t="s">
        <v>342</v>
      </c>
      <c r="B6" s="33" t="s">
        <v>343</v>
      </c>
      <c r="C6" s="14"/>
      <c r="D6" s="14"/>
      <c r="E6" s="14"/>
      <c r="F6" s="14"/>
      <c r="G6" s="14"/>
      <c r="H6" s="34" t="s">
        <v>518</v>
      </c>
      <c r="I6" s="34" t="s">
        <v>519</v>
      </c>
      <c r="J6" s="14"/>
      <c r="K6" s="14"/>
      <c r="L6" s="14"/>
    </row>
    <row r="7" spans="1:12" ht="32.25" customHeight="1">
      <c r="A7" s="35"/>
      <c r="B7" s="36"/>
      <c r="C7" s="23">
        <f>C8+C11+C16+C20+C33</f>
        <v>40017113</v>
      </c>
      <c r="D7" s="23">
        <f>D8+D11+D16+D20+D33</f>
        <v>0</v>
      </c>
      <c r="E7" s="23">
        <f>E8+E11+E16+E20+E33</f>
        <v>40017113</v>
      </c>
      <c r="F7" s="14"/>
      <c r="G7" s="37"/>
      <c r="H7" s="38"/>
      <c r="I7" s="38"/>
      <c r="J7" s="14"/>
      <c r="K7" s="37"/>
      <c r="L7" s="14"/>
    </row>
    <row r="8" spans="1:12" ht="27" customHeight="1">
      <c r="A8" s="39" t="s">
        <v>347</v>
      </c>
      <c r="B8" s="40" t="s">
        <v>326</v>
      </c>
      <c r="C8" s="23">
        <v>63909</v>
      </c>
      <c r="D8" s="20"/>
      <c r="E8" s="23">
        <v>63909</v>
      </c>
      <c r="F8" s="14"/>
      <c r="G8" s="37"/>
      <c r="H8" s="38"/>
      <c r="I8" s="38"/>
      <c r="J8" s="14"/>
      <c r="K8" s="37"/>
      <c r="L8" s="14"/>
    </row>
    <row r="9" spans="1:12" ht="27" customHeight="1">
      <c r="A9" s="39" t="s">
        <v>348</v>
      </c>
      <c r="B9" s="40" t="s">
        <v>349</v>
      </c>
      <c r="C9" s="23">
        <v>63909</v>
      </c>
      <c r="D9" s="20"/>
      <c r="E9" s="23">
        <v>63909</v>
      </c>
      <c r="F9" s="14"/>
      <c r="G9" s="37"/>
      <c r="H9" s="38"/>
      <c r="I9" s="38"/>
      <c r="J9" s="14"/>
      <c r="K9" s="37"/>
      <c r="L9" s="14"/>
    </row>
    <row r="10" spans="1:12" ht="27" customHeight="1">
      <c r="A10" s="18" t="s">
        <v>350</v>
      </c>
      <c r="B10" s="19" t="s">
        <v>351</v>
      </c>
      <c r="C10" s="23">
        <v>63909</v>
      </c>
      <c r="D10" s="20"/>
      <c r="E10" s="23">
        <v>63909</v>
      </c>
      <c r="F10" s="14"/>
      <c r="G10" s="37"/>
      <c r="H10" s="38"/>
      <c r="I10" s="38"/>
      <c r="J10" s="14"/>
      <c r="K10" s="37"/>
      <c r="L10" s="14"/>
    </row>
    <row r="11" spans="1:12" ht="27" customHeight="1">
      <c r="A11" s="18" t="s">
        <v>352</v>
      </c>
      <c r="B11" s="19" t="s">
        <v>328</v>
      </c>
      <c r="C11" s="23">
        <v>4398940</v>
      </c>
      <c r="D11" s="20"/>
      <c r="E11" s="23">
        <v>4398940</v>
      </c>
      <c r="F11" s="14"/>
      <c r="G11" s="37"/>
      <c r="H11" s="38"/>
      <c r="I11" s="38"/>
      <c r="J11" s="14"/>
      <c r="K11" s="37"/>
      <c r="L11" s="14"/>
    </row>
    <row r="12" spans="1:12" ht="27" customHeight="1">
      <c r="A12" s="18" t="s">
        <v>353</v>
      </c>
      <c r="B12" s="19" t="s">
        <v>354</v>
      </c>
      <c r="C12" s="23">
        <v>4398940</v>
      </c>
      <c r="D12" s="20"/>
      <c r="E12" s="23">
        <v>4398940</v>
      </c>
      <c r="F12" s="14"/>
      <c r="G12" s="37"/>
      <c r="H12" s="38"/>
      <c r="I12" s="38"/>
      <c r="J12" s="14"/>
      <c r="K12" s="37"/>
      <c r="L12" s="14"/>
    </row>
    <row r="13" spans="1:12" ht="27" customHeight="1">
      <c r="A13" s="18" t="s">
        <v>355</v>
      </c>
      <c r="B13" s="19" t="s">
        <v>356</v>
      </c>
      <c r="C13" s="23">
        <v>1802100</v>
      </c>
      <c r="D13" s="20"/>
      <c r="E13" s="23">
        <v>1802100</v>
      </c>
      <c r="F13" s="14"/>
      <c r="G13" s="37"/>
      <c r="H13" s="38"/>
      <c r="I13" s="38"/>
      <c r="J13" s="14"/>
      <c r="K13" s="37"/>
      <c r="L13" s="14"/>
    </row>
    <row r="14" spans="1:12" ht="27" customHeight="1">
      <c r="A14" s="18" t="s">
        <v>357</v>
      </c>
      <c r="B14" s="19" t="s">
        <v>358</v>
      </c>
      <c r="C14" s="23">
        <v>720840</v>
      </c>
      <c r="D14" s="20"/>
      <c r="E14" s="23">
        <v>720840</v>
      </c>
      <c r="F14" s="14"/>
      <c r="G14" s="37"/>
      <c r="H14" s="38"/>
      <c r="I14" s="38"/>
      <c r="J14" s="14"/>
      <c r="K14" s="37"/>
      <c r="L14" s="14"/>
    </row>
    <row r="15" spans="1:12" ht="27" customHeight="1">
      <c r="A15" s="18" t="s">
        <v>359</v>
      </c>
      <c r="B15" s="41" t="s">
        <v>360</v>
      </c>
      <c r="C15" s="23">
        <v>1876000</v>
      </c>
      <c r="D15" s="20"/>
      <c r="E15" s="23">
        <v>1876000</v>
      </c>
      <c r="F15" s="14"/>
      <c r="G15" s="37"/>
      <c r="H15" s="38"/>
      <c r="I15" s="38"/>
      <c r="J15" s="14"/>
      <c r="K15" s="37"/>
      <c r="L15" s="14"/>
    </row>
    <row r="16" spans="1:12" ht="27" customHeight="1">
      <c r="A16" s="18" t="s">
        <v>361</v>
      </c>
      <c r="B16" s="19" t="s">
        <v>362</v>
      </c>
      <c r="C16" s="23">
        <v>765893</v>
      </c>
      <c r="D16" s="20"/>
      <c r="E16" s="23">
        <v>765893</v>
      </c>
      <c r="F16" s="14"/>
      <c r="G16" s="37"/>
      <c r="H16" s="38"/>
      <c r="I16" s="38"/>
      <c r="J16" s="14"/>
      <c r="K16" s="37"/>
      <c r="L16" s="14"/>
    </row>
    <row r="17" spans="1:12" ht="27" customHeight="1">
      <c r="A17" s="18" t="s">
        <v>363</v>
      </c>
      <c r="B17" s="19" t="s">
        <v>364</v>
      </c>
      <c r="C17" s="23">
        <v>765893</v>
      </c>
      <c r="D17" s="20"/>
      <c r="E17" s="23">
        <v>765893</v>
      </c>
      <c r="F17" s="14"/>
      <c r="G17" s="37"/>
      <c r="H17" s="38"/>
      <c r="I17" s="38"/>
      <c r="J17" s="14"/>
      <c r="K17" s="37"/>
      <c r="L17" s="14"/>
    </row>
    <row r="18" spans="1:12" ht="27" customHeight="1">
      <c r="A18" s="18" t="s">
        <v>365</v>
      </c>
      <c r="B18" s="19" t="s">
        <v>366</v>
      </c>
      <c r="C18" s="23">
        <v>326064</v>
      </c>
      <c r="D18" s="20"/>
      <c r="E18" s="23">
        <v>326064</v>
      </c>
      <c r="F18" s="14"/>
      <c r="G18" s="37"/>
      <c r="H18" s="38"/>
      <c r="I18" s="38"/>
      <c r="J18" s="14"/>
      <c r="K18" s="37"/>
      <c r="L18" s="14"/>
    </row>
    <row r="19" spans="1:12" ht="27" customHeight="1">
      <c r="A19" s="18" t="s">
        <v>367</v>
      </c>
      <c r="B19" s="19" t="s">
        <v>368</v>
      </c>
      <c r="C19" s="23">
        <v>439829</v>
      </c>
      <c r="D19" s="20"/>
      <c r="E19" s="23">
        <v>439829</v>
      </c>
      <c r="F19" s="14"/>
      <c r="G19" s="37"/>
      <c r="H19" s="38"/>
      <c r="I19" s="38"/>
      <c r="J19" s="14"/>
      <c r="K19" s="37"/>
      <c r="L19" s="14"/>
    </row>
    <row r="20" spans="1:12" ht="27" customHeight="1">
      <c r="A20" s="18" t="s">
        <v>369</v>
      </c>
      <c r="B20" s="19" t="s">
        <v>332</v>
      </c>
      <c r="C20" s="23">
        <v>33707110</v>
      </c>
      <c r="D20" s="20"/>
      <c r="E20" s="23">
        <v>33707110</v>
      </c>
      <c r="F20" s="14"/>
      <c r="G20" s="37"/>
      <c r="H20" s="38"/>
      <c r="I20" s="38"/>
      <c r="J20" s="14"/>
      <c r="K20" s="37"/>
      <c r="L20" s="14"/>
    </row>
    <row r="21" spans="1:12" ht="27" customHeight="1">
      <c r="A21" s="18" t="s">
        <v>370</v>
      </c>
      <c r="B21" s="41" t="s">
        <v>371</v>
      </c>
      <c r="C21" s="23">
        <v>33707110</v>
      </c>
      <c r="D21" s="20"/>
      <c r="E21" s="23">
        <v>33707110</v>
      </c>
      <c r="F21" s="14"/>
      <c r="G21" s="37"/>
      <c r="H21" s="38"/>
      <c r="I21" s="38"/>
      <c r="J21" s="14"/>
      <c r="K21" s="37"/>
      <c r="L21" s="14"/>
    </row>
    <row r="22" spans="1:12" ht="27" customHeight="1">
      <c r="A22" s="18" t="s">
        <v>372</v>
      </c>
      <c r="B22" s="19" t="s">
        <v>373</v>
      </c>
      <c r="C22" s="23">
        <v>8203671</v>
      </c>
      <c r="D22" s="20"/>
      <c r="E22" s="23">
        <v>8203671</v>
      </c>
      <c r="F22" s="14"/>
      <c r="G22" s="37"/>
      <c r="H22" s="38"/>
      <c r="I22" s="38"/>
      <c r="J22" s="14"/>
      <c r="K22" s="37"/>
      <c r="L22" s="14"/>
    </row>
    <row r="23" spans="1:12" ht="27" customHeight="1">
      <c r="A23" s="18" t="s">
        <v>374</v>
      </c>
      <c r="B23" s="19" t="s">
        <v>375</v>
      </c>
      <c r="C23" s="23">
        <v>100000</v>
      </c>
      <c r="D23" s="20"/>
      <c r="E23" s="23">
        <v>100000</v>
      </c>
      <c r="F23" s="14"/>
      <c r="G23" s="37"/>
      <c r="H23" s="38"/>
      <c r="I23" s="38"/>
      <c r="J23" s="14"/>
      <c r="K23" s="37"/>
      <c r="L23" s="14"/>
    </row>
    <row r="24" spans="1:12" ht="27" customHeight="1">
      <c r="A24" s="18" t="s">
        <v>376</v>
      </c>
      <c r="B24" s="19" t="s">
        <v>377</v>
      </c>
      <c r="C24" s="23">
        <v>10182026</v>
      </c>
      <c r="D24" s="20"/>
      <c r="E24" s="23">
        <v>10182026</v>
      </c>
      <c r="F24" s="14"/>
      <c r="G24" s="37"/>
      <c r="H24" s="38"/>
      <c r="I24" s="38"/>
      <c r="J24" s="14"/>
      <c r="K24" s="37"/>
      <c r="L24" s="14"/>
    </row>
    <row r="25" spans="1:12" ht="27" customHeight="1">
      <c r="A25" s="18" t="s">
        <v>378</v>
      </c>
      <c r="B25" s="19" t="s">
        <v>379</v>
      </c>
      <c r="C25" s="23">
        <v>40000</v>
      </c>
      <c r="D25" s="20"/>
      <c r="E25" s="23">
        <v>40000</v>
      </c>
      <c r="F25" s="14"/>
      <c r="G25" s="37"/>
      <c r="H25" s="38"/>
      <c r="I25" s="38"/>
      <c r="J25" s="14"/>
      <c r="K25" s="37"/>
      <c r="L25" s="14"/>
    </row>
    <row r="26" spans="1:12" ht="27" customHeight="1">
      <c r="A26" s="18" t="s">
        <v>382</v>
      </c>
      <c r="B26" s="19" t="s">
        <v>383</v>
      </c>
      <c r="C26" s="23">
        <v>481200</v>
      </c>
      <c r="D26" s="20"/>
      <c r="E26" s="23">
        <v>481200</v>
      </c>
      <c r="F26" s="14"/>
      <c r="G26" s="37"/>
      <c r="H26" s="38"/>
      <c r="I26" s="38"/>
      <c r="J26" s="14"/>
      <c r="K26" s="37"/>
      <c r="L26" s="14"/>
    </row>
    <row r="27" spans="1:12" ht="27" customHeight="1">
      <c r="A27" s="18" t="s">
        <v>384</v>
      </c>
      <c r="B27" s="41" t="s">
        <v>385</v>
      </c>
      <c r="C27" s="23">
        <v>600000</v>
      </c>
      <c r="D27" s="20"/>
      <c r="E27" s="23">
        <v>600000</v>
      </c>
      <c r="F27" s="14"/>
      <c r="G27" s="37"/>
      <c r="H27" s="38"/>
      <c r="I27" s="38"/>
      <c r="J27" s="14"/>
      <c r="K27" s="37"/>
      <c r="L27" s="14"/>
    </row>
    <row r="28" spans="1:12" ht="27" customHeight="1">
      <c r="A28" s="18" t="s">
        <v>386</v>
      </c>
      <c r="B28" s="41" t="s">
        <v>387</v>
      </c>
      <c r="C28" s="23">
        <v>1000000</v>
      </c>
      <c r="D28" s="20"/>
      <c r="E28" s="23">
        <v>1000000</v>
      </c>
      <c r="F28" s="14"/>
      <c r="G28" s="37"/>
      <c r="H28" s="38"/>
      <c r="I28" s="38"/>
      <c r="J28" s="14"/>
      <c r="K28" s="37"/>
      <c r="L28" s="14"/>
    </row>
    <row r="29" spans="1:12" ht="27" customHeight="1">
      <c r="A29" s="18" t="s">
        <v>388</v>
      </c>
      <c r="B29" s="19" t="s">
        <v>389</v>
      </c>
      <c r="C29" s="23">
        <v>219200</v>
      </c>
      <c r="D29" s="20"/>
      <c r="E29" s="23">
        <v>219200</v>
      </c>
      <c r="F29" s="14"/>
      <c r="G29" s="37"/>
      <c r="H29" s="38"/>
      <c r="I29" s="38"/>
      <c r="J29" s="14"/>
      <c r="K29" s="37"/>
      <c r="L29" s="14"/>
    </row>
    <row r="30" spans="1:12" ht="27" customHeight="1">
      <c r="A30" s="18" t="s">
        <v>394</v>
      </c>
      <c r="B30" s="19" t="s">
        <v>395</v>
      </c>
      <c r="C30" s="23">
        <v>10000000</v>
      </c>
      <c r="D30" s="20"/>
      <c r="E30" s="23">
        <v>10000000</v>
      </c>
      <c r="F30" s="14"/>
      <c r="G30" s="37"/>
      <c r="H30" s="38"/>
      <c r="I30" s="38"/>
      <c r="J30" s="14"/>
      <c r="K30" s="37"/>
      <c r="L30" s="14"/>
    </row>
    <row r="31" spans="1:12" ht="27" customHeight="1">
      <c r="A31" s="18" t="s">
        <v>396</v>
      </c>
      <c r="B31" s="41" t="s">
        <v>397</v>
      </c>
      <c r="C31" s="23">
        <v>780000</v>
      </c>
      <c r="D31" s="20"/>
      <c r="E31" s="23">
        <v>780000</v>
      </c>
      <c r="F31" s="14"/>
      <c r="G31" s="37"/>
      <c r="H31" s="38"/>
      <c r="I31" s="38"/>
      <c r="J31" s="14"/>
      <c r="K31" s="37"/>
      <c r="L31" s="14"/>
    </row>
    <row r="32" spans="1:12" ht="27" customHeight="1">
      <c r="A32" s="18" t="s">
        <v>398</v>
      </c>
      <c r="B32" s="41" t="s">
        <v>399</v>
      </c>
      <c r="C32" s="23">
        <v>2101013</v>
      </c>
      <c r="D32" s="20"/>
      <c r="E32" s="23">
        <v>2101013</v>
      </c>
      <c r="F32" s="14"/>
      <c r="G32" s="37"/>
      <c r="H32" s="38"/>
      <c r="I32" s="38"/>
      <c r="J32" s="14"/>
      <c r="K32" s="37"/>
      <c r="L32" s="14"/>
    </row>
    <row r="33" spans="1:12" ht="27" customHeight="1">
      <c r="A33" s="18" t="s">
        <v>400</v>
      </c>
      <c r="B33" s="19" t="s">
        <v>333</v>
      </c>
      <c r="C33" s="23">
        <v>1081261</v>
      </c>
      <c r="D33" s="20"/>
      <c r="E33" s="23">
        <v>1081261</v>
      </c>
      <c r="F33" s="14"/>
      <c r="G33" s="37"/>
      <c r="H33" s="38"/>
      <c r="I33" s="38"/>
      <c r="J33" s="14"/>
      <c r="K33" s="37"/>
      <c r="L33" s="14"/>
    </row>
    <row r="34" spans="1:12" ht="27" customHeight="1">
      <c r="A34" s="18" t="s">
        <v>401</v>
      </c>
      <c r="B34" s="19" t="s">
        <v>402</v>
      </c>
      <c r="C34" s="23">
        <v>1081261</v>
      </c>
      <c r="D34" s="20"/>
      <c r="E34" s="23">
        <v>1081261</v>
      </c>
      <c r="F34" s="14"/>
      <c r="G34" s="37"/>
      <c r="H34" s="38"/>
      <c r="I34" s="38"/>
      <c r="J34" s="14"/>
      <c r="K34" s="37"/>
      <c r="L34" s="14"/>
    </row>
    <row r="35" spans="1:12" ht="27" customHeight="1">
      <c r="A35" s="18" t="s">
        <v>403</v>
      </c>
      <c r="B35" s="19" t="s">
        <v>404</v>
      </c>
      <c r="C35" s="23">
        <v>1081261</v>
      </c>
      <c r="D35" s="20"/>
      <c r="E35" s="23">
        <v>1081261</v>
      </c>
      <c r="F35" s="13"/>
      <c r="G35" s="13"/>
      <c r="H35" s="35"/>
      <c r="I35" s="35"/>
      <c r="J35" s="13"/>
      <c r="K35" s="13"/>
      <c r="L35" s="13"/>
    </row>
    <row r="36" spans="1:12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21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2.75" customHeight="1">
      <c r="B40" s="3"/>
      <c r="C40" s="3"/>
      <c r="D40" s="3"/>
      <c r="F40" s="3"/>
      <c r="G40" s="3"/>
      <c r="H40" s="3"/>
      <c r="I40" s="3"/>
      <c r="J40" s="3"/>
      <c r="K40" s="3"/>
      <c r="L40" s="3"/>
    </row>
    <row r="41" spans="2:12" ht="12.75" customHeight="1">
      <c r="B41" s="3"/>
      <c r="C41" s="3"/>
      <c r="I41" s="3"/>
      <c r="J41" s="3"/>
      <c r="K41" s="3"/>
      <c r="L41" s="3"/>
    </row>
    <row r="42" spans="2:11" ht="12.75" customHeight="1">
      <c r="B42" s="3"/>
      <c r="J42" s="3"/>
      <c r="K42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">
      <selection activeCell="B6" sqref="B6"/>
    </sheetView>
  </sheetViews>
  <sheetFormatPr defaultColWidth="6.875" defaultRowHeight="12.75" customHeight="1"/>
  <cols>
    <col min="1" max="1" width="17.125" style="1" customWidth="1"/>
    <col min="2" max="2" width="42.50390625" style="1" customWidth="1"/>
    <col min="3" max="7" width="18.00390625" style="1" customWidth="1"/>
    <col min="8" max="8" width="17.375" style="1" bestFit="1" customWidth="1"/>
    <col min="9" max="16384" width="6.875" style="1" customWidth="1"/>
  </cols>
  <sheetData>
    <row r="1" spans="1:2" ht="19.5" customHeight="1">
      <c r="A1" s="2" t="s">
        <v>520</v>
      </c>
      <c r="B1" s="3"/>
    </row>
    <row r="2" spans="1:8" ht="27">
      <c r="A2" s="4" t="s">
        <v>521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 t="s">
        <v>313</v>
      </c>
      <c r="B4" s="10"/>
      <c r="C4" s="11"/>
      <c r="D4" s="11"/>
      <c r="E4" s="11"/>
      <c r="F4" s="11"/>
      <c r="G4" s="11"/>
      <c r="H4" s="12" t="s">
        <v>314</v>
      </c>
    </row>
    <row r="5" spans="1:8" ht="29.25" customHeight="1">
      <c r="A5" s="13" t="s">
        <v>342</v>
      </c>
      <c r="B5" s="13" t="s">
        <v>343</v>
      </c>
      <c r="C5" s="13" t="s">
        <v>319</v>
      </c>
      <c r="D5" s="14" t="s">
        <v>345</v>
      </c>
      <c r="E5" s="13" t="s">
        <v>346</v>
      </c>
      <c r="F5" s="13" t="s">
        <v>522</v>
      </c>
      <c r="G5" s="13" t="s">
        <v>523</v>
      </c>
      <c r="H5" s="13" t="s">
        <v>524</v>
      </c>
    </row>
    <row r="6" spans="1:8" ht="29.25" customHeight="1">
      <c r="A6" s="15"/>
      <c r="B6" s="16"/>
      <c r="C6" s="17">
        <f>C7+C10+C15+C19+C32</f>
        <v>40017113</v>
      </c>
      <c r="D6" s="17">
        <f>D7+D10+D15+D19+D32</f>
        <v>23244100</v>
      </c>
      <c r="E6" s="17">
        <f>E7+E10+E15+E19+E32</f>
        <v>16773013</v>
      </c>
      <c r="F6" s="15"/>
      <c r="G6" s="15"/>
      <c r="H6" s="15"/>
    </row>
    <row r="7" spans="1:8" ht="29.25" customHeight="1">
      <c r="A7" s="18" t="s">
        <v>347</v>
      </c>
      <c r="B7" s="19" t="s">
        <v>326</v>
      </c>
      <c r="C7" s="20">
        <f>SUM(D7:H7)</f>
        <v>63909</v>
      </c>
      <c r="D7" s="20">
        <f>D8</f>
        <v>63909</v>
      </c>
      <c r="E7" s="21"/>
      <c r="F7" s="15"/>
      <c r="G7" s="15"/>
      <c r="H7" s="15"/>
    </row>
    <row r="8" spans="1:8" ht="29.25" customHeight="1">
      <c r="A8" s="18" t="s">
        <v>348</v>
      </c>
      <c r="B8" s="19" t="s">
        <v>349</v>
      </c>
      <c r="C8" s="20">
        <f aca="true" t="shared" si="0" ref="C8:C34">SUM(D8:H8)</f>
        <v>63909</v>
      </c>
      <c r="D8" s="20">
        <f>SUM(D9)</f>
        <v>63909</v>
      </c>
      <c r="E8" s="21"/>
      <c r="F8" s="15"/>
      <c r="G8" s="15"/>
      <c r="H8" s="15"/>
    </row>
    <row r="9" spans="1:8" ht="29.25" customHeight="1">
      <c r="A9" s="18" t="s">
        <v>350</v>
      </c>
      <c r="B9" s="19" t="s">
        <v>351</v>
      </c>
      <c r="C9" s="20">
        <f t="shared" si="0"/>
        <v>63909</v>
      </c>
      <c r="D9" s="20">
        <v>63909</v>
      </c>
      <c r="E9" s="21"/>
      <c r="F9" s="15"/>
      <c r="G9" s="15"/>
      <c r="H9" s="15"/>
    </row>
    <row r="10" spans="1:8" ht="29.25" customHeight="1">
      <c r="A10" s="18" t="s">
        <v>352</v>
      </c>
      <c r="B10" s="19" t="s">
        <v>328</v>
      </c>
      <c r="C10" s="20">
        <f t="shared" si="0"/>
        <v>4398940</v>
      </c>
      <c r="D10" s="20">
        <f>SUM(D11)</f>
        <v>4398940</v>
      </c>
      <c r="E10" s="21"/>
      <c r="F10" s="15"/>
      <c r="G10" s="15"/>
      <c r="H10" s="15"/>
    </row>
    <row r="11" spans="1:8" ht="29.25" customHeight="1">
      <c r="A11" s="18" t="s">
        <v>353</v>
      </c>
      <c r="B11" s="19" t="s">
        <v>354</v>
      </c>
      <c r="C11" s="20">
        <f t="shared" si="0"/>
        <v>4398940</v>
      </c>
      <c r="D11" s="20">
        <f>SUM(D12:D14)</f>
        <v>4398940</v>
      </c>
      <c r="E11" s="21"/>
      <c r="F11" s="15"/>
      <c r="G11" s="15"/>
      <c r="H11" s="15"/>
    </row>
    <row r="12" spans="1:8" ht="29.25" customHeight="1">
      <c r="A12" s="18" t="s">
        <v>355</v>
      </c>
      <c r="B12" s="19" t="s">
        <v>356</v>
      </c>
      <c r="C12" s="20">
        <f t="shared" si="0"/>
        <v>1802100</v>
      </c>
      <c r="D12" s="20">
        <v>1802100</v>
      </c>
      <c r="E12" s="21"/>
      <c r="F12" s="15"/>
      <c r="G12" s="15"/>
      <c r="H12" s="15"/>
    </row>
    <row r="13" spans="1:8" ht="29.25" customHeight="1">
      <c r="A13" s="18" t="s">
        <v>357</v>
      </c>
      <c r="B13" s="19" t="s">
        <v>358</v>
      </c>
      <c r="C13" s="20">
        <f t="shared" si="0"/>
        <v>720840</v>
      </c>
      <c r="D13" s="20">
        <v>720840</v>
      </c>
      <c r="E13" s="21"/>
      <c r="F13" s="15"/>
      <c r="G13" s="15"/>
      <c r="H13" s="15"/>
    </row>
    <row r="14" spans="1:8" ht="29.25" customHeight="1">
      <c r="A14" s="18" t="s">
        <v>359</v>
      </c>
      <c r="B14" s="22" t="s">
        <v>360</v>
      </c>
      <c r="C14" s="20">
        <f t="shared" si="0"/>
        <v>1876000</v>
      </c>
      <c r="D14" s="20">
        <v>1876000</v>
      </c>
      <c r="E14" s="21"/>
      <c r="F14" s="15"/>
      <c r="G14" s="15"/>
      <c r="H14" s="15"/>
    </row>
    <row r="15" spans="1:8" ht="29.25" customHeight="1">
      <c r="A15" s="18" t="s">
        <v>361</v>
      </c>
      <c r="B15" s="19" t="s">
        <v>362</v>
      </c>
      <c r="C15" s="20">
        <f t="shared" si="0"/>
        <v>765893</v>
      </c>
      <c r="D15" s="20">
        <f>SUM(D16)</f>
        <v>765893</v>
      </c>
      <c r="E15" s="21"/>
      <c r="F15" s="15"/>
      <c r="G15" s="15"/>
      <c r="H15" s="15"/>
    </row>
    <row r="16" spans="1:8" ht="29.25" customHeight="1">
      <c r="A16" s="18" t="s">
        <v>363</v>
      </c>
      <c r="B16" s="19" t="s">
        <v>364</v>
      </c>
      <c r="C16" s="20">
        <f t="shared" si="0"/>
        <v>765893</v>
      </c>
      <c r="D16" s="20">
        <f>SUM(D17:D18)</f>
        <v>765893</v>
      </c>
      <c r="E16" s="21"/>
      <c r="F16" s="15"/>
      <c r="G16" s="15"/>
      <c r="H16" s="15"/>
    </row>
    <row r="17" spans="1:8" ht="29.25" customHeight="1">
      <c r="A17" s="18" t="s">
        <v>365</v>
      </c>
      <c r="B17" s="19" t="s">
        <v>366</v>
      </c>
      <c r="C17" s="20">
        <f t="shared" si="0"/>
        <v>326064</v>
      </c>
      <c r="D17" s="20">
        <v>326064</v>
      </c>
      <c r="E17" s="21"/>
      <c r="F17" s="15"/>
      <c r="G17" s="15"/>
      <c r="H17" s="15"/>
    </row>
    <row r="18" spans="1:8" ht="29.25" customHeight="1">
      <c r="A18" s="18" t="s">
        <v>367</v>
      </c>
      <c r="B18" s="19" t="s">
        <v>368</v>
      </c>
      <c r="C18" s="20">
        <f t="shared" si="0"/>
        <v>439829</v>
      </c>
      <c r="D18" s="20">
        <v>439829</v>
      </c>
      <c r="E18" s="21"/>
      <c r="F18" s="15"/>
      <c r="G18" s="15"/>
      <c r="H18" s="15"/>
    </row>
    <row r="19" spans="1:8" ht="29.25" customHeight="1">
      <c r="A19" s="18" t="s">
        <v>369</v>
      </c>
      <c r="B19" s="19" t="s">
        <v>332</v>
      </c>
      <c r="C19" s="20">
        <f t="shared" si="0"/>
        <v>33707110</v>
      </c>
      <c r="D19" s="21">
        <f>SUM(D20)</f>
        <v>16934097</v>
      </c>
      <c r="E19" s="21">
        <f>SUM(E20)</f>
        <v>16773013</v>
      </c>
      <c r="F19" s="15"/>
      <c r="G19" s="15"/>
      <c r="H19" s="15"/>
    </row>
    <row r="20" spans="1:8" ht="29.25" customHeight="1">
      <c r="A20" s="18" t="s">
        <v>370</v>
      </c>
      <c r="B20" s="22" t="s">
        <v>371</v>
      </c>
      <c r="C20" s="20">
        <f t="shared" si="0"/>
        <v>33707110</v>
      </c>
      <c r="D20" s="21">
        <f>SUM(D21:D31)</f>
        <v>16934097</v>
      </c>
      <c r="E20" s="20">
        <f>SUM(E21:E31)</f>
        <v>16773013</v>
      </c>
      <c r="F20" s="15"/>
      <c r="G20" s="15"/>
      <c r="H20" s="15"/>
    </row>
    <row r="21" spans="1:8" ht="29.25" customHeight="1">
      <c r="A21" s="18" t="s">
        <v>372</v>
      </c>
      <c r="B21" s="19" t="s">
        <v>373</v>
      </c>
      <c r="C21" s="20">
        <f t="shared" si="0"/>
        <v>8203671</v>
      </c>
      <c r="D21" s="23">
        <v>7154071</v>
      </c>
      <c r="E21" s="23">
        <v>1049600</v>
      </c>
      <c r="F21" s="15"/>
      <c r="G21" s="15"/>
      <c r="H21" s="15"/>
    </row>
    <row r="22" spans="1:8" ht="29.25" customHeight="1">
      <c r="A22" s="18" t="s">
        <v>374</v>
      </c>
      <c r="B22" s="19" t="s">
        <v>375</v>
      </c>
      <c r="C22" s="20">
        <f t="shared" si="0"/>
        <v>100000</v>
      </c>
      <c r="D22" s="24"/>
      <c r="E22" s="20">
        <v>100000</v>
      </c>
      <c r="F22" s="15"/>
      <c r="G22" s="15"/>
      <c r="H22" s="15"/>
    </row>
    <row r="23" spans="1:8" ht="29.25" customHeight="1">
      <c r="A23" s="18" t="s">
        <v>376</v>
      </c>
      <c r="B23" s="19" t="s">
        <v>377</v>
      </c>
      <c r="C23" s="20">
        <f t="shared" si="0"/>
        <v>10182026</v>
      </c>
      <c r="D23" s="23">
        <v>9780026</v>
      </c>
      <c r="E23" s="23">
        <v>402000</v>
      </c>
      <c r="F23" s="15"/>
      <c r="G23" s="15"/>
      <c r="H23" s="15"/>
    </row>
    <row r="24" spans="1:8" ht="29.25" customHeight="1">
      <c r="A24" s="18" t="s">
        <v>378</v>
      </c>
      <c r="B24" s="19" t="s">
        <v>379</v>
      </c>
      <c r="C24" s="20">
        <f t="shared" si="0"/>
        <v>40000</v>
      </c>
      <c r="D24" s="24"/>
      <c r="E24" s="23">
        <v>40000</v>
      </c>
      <c r="F24" s="15"/>
      <c r="G24" s="15"/>
      <c r="H24" s="15"/>
    </row>
    <row r="25" spans="1:8" ht="29.25" customHeight="1">
      <c r="A25" s="18" t="s">
        <v>382</v>
      </c>
      <c r="B25" s="19" t="s">
        <v>383</v>
      </c>
      <c r="C25" s="20">
        <f t="shared" si="0"/>
        <v>481200</v>
      </c>
      <c r="D25" s="24"/>
      <c r="E25" s="25">
        <v>481200</v>
      </c>
      <c r="F25" s="15"/>
      <c r="G25" s="15"/>
      <c r="H25" s="15"/>
    </row>
    <row r="26" spans="1:8" ht="29.25" customHeight="1">
      <c r="A26" s="18" t="s">
        <v>384</v>
      </c>
      <c r="B26" s="22" t="s">
        <v>385</v>
      </c>
      <c r="C26" s="20">
        <f t="shared" si="0"/>
        <v>600000</v>
      </c>
      <c r="D26" s="24"/>
      <c r="E26" s="25">
        <v>600000</v>
      </c>
      <c r="F26" s="26"/>
      <c r="G26" s="26"/>
      <c r="H26" s="15"/>
    </row>
    <row r="27" spans="1:8" ht="29.25" customHeight="1">
      <c r="A27" s="18" t="s">
        <v>386</v>
      </c>
      <c r="B27" s="22" t="s">
        <v>387</v>
      </c>
      <c r="C27" s="20">
        <f t="shared" si="0"/>
        <v>1000000</v>
      </c>
      <c r="D27" s="24"/>
      <c r="E27" s="25">
        <v>1000000</v>
      </c>
      <c r="F27" s="26"/>
      <c r="G27" s="26"/>
      <c r="H27" s="15"/>
    </row>
    <row r="28" spans="1:8" ht="29.25" customHeight="1">
      <c r="A28" s="18" t="s">
        <v>388</v>
      </c>
      <c r="B28" s="19" t="s">
        <v>389</v>
      </c>
      <c r="C28" s="20">
        <f t="shared" si="0"/>
        <v>219200</v>
      </c>
      <c r="D28" s="24"/>
      <c r="E28" s="25">
        <v>219200</v>
      </c>
      <c r="F28" s="26"/>
      <c r="G28" s="26"/>
      <c r="H28" s="15"/>
    </row>
    <row r="29" spans="1:8" ht="29.25" customHeight="1">
      <c r="A29" s="18" t="s">
        <v>394</v>
      </c>
      <c r="B29" s="19" t="s">
        <v>395</v>
      </c>
      <c r="C29" s="20">
        <f t="shared" si="0"/>
        <v>10000000</v>
      </c>
      <c r="D29" s="24"/>
      <c r="E29" s="25">
        <v>10000000</v>
      </c>
      <c r="F29" s="26"/>
      <c r="G29" s="26"/>
      <c r="H29" s="15"/>
    </row>
    <row r="30" spans="1:8" ht="29.25" customHeight="1">
      <c r="A30" s="18" t="s">
        <v>396</v>
      </c>
      <c r="B30" s="22" t="s">
        <v>397</v>
      </c>
      <c r="C30" s="20">
        <f t="shared" si="0"/>
        <v>780000</v>
      </c>
      <c r="D30" s="24"/>
      <c r="E30" s="25">
        <v>780000</v>
      </c>
      <c r="F30" s="26"/>
      <c r="G30" s="26"/>
      <c r="H30" s="15"/>
    </row>
    <row r="31" spans="1:8" ht="29.25" customHeight="1">
      <c r="A31" s="18" t="s">
        <v>398</v>
      </c>
      <c r="B31" s="22" t="s">
        <v>399</v>
      </c>
      <c r="C31" s="20">
        <f t="shared" si="0"/>
        <v>2101013</v>
      </c>
      <c r="D31" s="24"/>
      <c r="E31" s="25">
        <v>2101013</v>
      </c>
      <c r="F31" s="26"/>
      <c r="G31" s="26"/>
      <c r="H31" s="15"/>
    </row>
    <row r="32" spans="1:8" ht="29.25" customHeight="1">
      <c r="A32" s="18" t="s">
        <v>400</v>
      </c>
      <c r="B32" s="19" t="s">
        <v>333</v>
      </c>
      <c r="C32" s="20">
        <f t="shared" si="0"/>
        <v>1081261</v>
      </c>
      <c r="D32" s="23">
        <v>1081261</v>
      </c>
      <c r="E32" s="27"/>
      <c r="F32" s="26"/>
      <c r="G32" s="26"/>
      <c r="H32" s="15"/>
    </row>
    <row r="33" spans="1:8" ht="29.25" customHeight="1">
      <c r="A33" s="18" t="s">
        <v>401</v>
      </c>
      <c r="B33" s="19" t="s">
        <v>402</v>
      </c>
      <c r="C33" s="20">
        <f t="shared" si="0"/>
        <v>1081261</v>
      </c>
      <c r="D33" s="23">
        <v>1081261</v>
      </c>
      <c r="E33" s="27"/>
      <c r="F33" s="26"/>
      <c r="G33" s="26"/>
      <c r="H33" s="15"/>
    </row>
    <row r="34" spans="1:8" ht="29.25" customHeight="1">
      <c r="A34" s="18" t="s">
        <v>403</v>
      </c>
      <c r="B34" s="19" t="s">
        <v>404</v>
      </c>
      <c r="C34" s="20">
        <f t="shared" si="0"/>
        <v>1081261</v>
      </c>
      <c r="D34" s="23">
        <v>1081261</v>
      </c>
      <c r="E34" s="27"/>
      <c r="F34" s="26"/>
      <c r="G34" s="26"/>
      <c r="H34" s="15"/>
    </row>
    <row r="35" spans="1:8" ht="18.75" customHeight="1">
      <c r="A35" s="3"/>
      <c r="B35" s="3"/>
      <c r="C35" s="3"/>
      <c r="D35" s="3"/>
      <c r="E35" s="3"/>
      <c r="F35" s="3"/>
      <c r="G35" s="3"/>
      <c r="H35" s="3"/>
    </row>
    <row r="36" spans="1:8" ht="12.75" customHeight="1">
      <c r="A36" s="3"/>
      <c r="B36" s="3"/>
      <c r="D36" s="3"/>
      <c r="E36" s="3"/>
      <c r="F36" s="3"/>
      <c r="G36" s="3"/>
      <c r="H36" s="3"/>
    </row>
    <row r="37" spans="1:9" ht="12.75" customHeight="1">
      <c r="A37" s="3"/>
      <c r="B37" s="3"/>
      <c r="D37" s="3"/>
      <c r="E37" s="3"/>
      <c r="F37" s="3"/>
      <c r="G37" s="3"/>
      <c r="H37" s="3"/>
      <c r="I37" s="3"/>
    </row>
    <row r="38" spans="1:8" ht="12.75" customHeight="1">
      <c r="A38" s="3"/>
      <c r="B38" s="3"/>
      <c r="D38" s="3"/>
      <c r="E38" s="3"/>
      <c r="F38" s="3"/>
      <c r="G38" s="3"/>
      <c r="H38" s="3"/>
    </row>
    <row r="39" spans="1:7" ht="12.75" customHeight="1">
      <c r="A39" s="3"/>
      <c r="B39" s="3"/>
      <c r="D39" s="3"/>
      <c r="E39" s="3"/>
      <c r="F39" s="3"/>
      <c r="G39" s="3"/>
    </row>
    <row r="40" spans="1:9" ht="12.75" customHeight="1">
      <c r="A40" s="3"/>
      <c r="B40" s="3"/>
      <c r="C40" s="3"/>
      <c r="D40" s="3"/>
      <c r="E40" s="3"/>
      <c r="F40" s="3"/>
      <c r="G40" s="3"/>
      <c r="I40" s="3"/>
    </row>
    <row r="41" spans="2:8" ht="12.75" customHeight="1">
      <c r="B41" s="3"/>
      <c r="F41" s="3"/>
      <c r="G41" s="3"/>
      <c r="H41" s="3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2019-02-19T14:12:38Z</cp:lastPrinted>
  <dcterms:created xsi:type="dcterms:W3CDTF">2015-06-05T18:19:34Z</dcterms:created>
  <dcterms:modified xsi:type="dcterms:W3CDTF">2022-07-27T07:47:38Z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