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68" firstSheet="1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一般公共预算支出-上年数'!$A$1:$F$31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部门收入总表'!$A$1:$L$12</definedName>
    <definedName name="_xlnm.Print_Area" localSheetId="8">'8 部门支出总表'!$A$1:$H$24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<sst xmlns="http://schemas.openxmlformats.org/spreadsheetml/2006/main" count="1412" uniqueCount="550">
  <si>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</si>
  <si>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</si>
  <si>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</si>
  <si>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</si>
  <si>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</si>
  <si>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</si>
  <si>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</si>
  <si>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</si>
  <si>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</si>
  <si>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</si>
  <si>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</si>
  <si>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</si>
  <si>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</si>
  <si>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</si>
  <si>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</si>
  <si>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</si>
  <si>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</si>
  <si>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</si>
  <si>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</si>
  <si>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</si>
  <si>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</si>
  <si>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</si>
  <si>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</si>
  <si>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</si>
  <si>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</si>
  <si>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</si>
  <si>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</si>
  <si>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</si>
  <si>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</si>
  <si>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</si>
  <si>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</si>
  <si>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</si>
  <si>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</si>
  <si>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</si>
  <si>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</si>
  <si>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</si>
  <si>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</si>
  <si>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</si>
  <si>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</si>
  <si>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</si>
  <si>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</si>
  <si>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</si>
  <si>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</si>
  <si>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</si>
  <si>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</si>
  <si>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</si>
  <si>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</si>
  <si>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</si>
  <si>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</si>
  <si>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</si>
  <si>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</si>
  <si>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</si>
  <si>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</si>
  <si>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</si>
  <si>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</si>
  <si>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</si>
  <si>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</si>
  <si>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</si>
  <si>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</si>
  <si>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</si>
  <si>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</si>
  <si>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</si>
  <si>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</si>
  <si>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</si>
  <si>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</si>
  <si>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</si>
  <si>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</si>
  <si>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</si>
  <si>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</si>
  <si>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</si>
  <si>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</si>
  <si>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</si>
  <si>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</si>
  <si>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</si>
  <si>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</si>
  <si>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</si>
  <si>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</si>
  <si>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</si>
  <si>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</si>
  <si>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</si>
  <si>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</si>
  <si>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</si>
  <si>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</si>
  <si>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</si>
  <si>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</si>
  <si>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</si>
  <si>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</si>
  <si>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</si>
  <si>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</si>
  <si>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</si>
  <si>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</si>
  <si>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</si>
  <si>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</si>
  <si>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</si>
  <si>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</si>
  <si>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</si>
  <si>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</si>
  <si>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</si>
  <si>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</si>
  <si>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</si>
  <si>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</si>
  <si>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</si>
  <si>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</si>
  <si>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</si>
  <si>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</si>
  <si>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</si>
  <si>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</si>
  <si>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</si>
  <si>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</si>
  <si>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</si>
  <si>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</si>
  <si>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</si>
  <si>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</si>
  <si>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</si>
  <si>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</si>
  <si>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</si>
  <si>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</si>
  <si>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</si>
  <si>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</si>
  <si>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</si>
  <si>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</si>
  <si>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</si>
  <si>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</si>
  <si>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</si>
  <si>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</si>
  <si>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</si>
  <si>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</si>
  <si>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</si>
  <si>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</si>
  <si>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</si>
  <si>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</si>
  <si>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</si>
  <si>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</si>
  <si>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</si>
  <si>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</si>
  <si>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</si>
  <si>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</si>
  <si>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</si>
  <si>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</si>
  <si>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</si>
  <si>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</si>
  <si>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</si>
  <si>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</si>
  <si>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</si>
  <si>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</si>
  <si>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</si>
  <si>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</si>
  <si>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</si>
  <si>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</si>
  <si>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</si>
  <si>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</si>
  <si>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</si>
  <si>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</si>
  <si>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</si>
  <si>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</si>
  <si>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</si>
  <si>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</si>
  <si>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</si>
  <si>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</si>
  <si>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</si>
  <si>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</si>
  <si>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</si>
  <si>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</si>
  <si>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</si>
  <si>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</si>
  <si>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</si>
  <si>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</si>
  <si>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</si>
  <si>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</si>
  <si>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</si>
  <si>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</si>
  <si>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</si>
  <si>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</si>
  <si>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</si>
  <si>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</si>
  <si>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</si>
  <si>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</si>
  <si>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</si>
  <si>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</si>
  <si>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</si>
  <si>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</si>
  <si>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</si>
  <si>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</si>
  <si>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</si>
  <si>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</si>
  <si>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</si>
  <si>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</si>
  <si>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</si>
  <si>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</si>
  <si>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</si>
  <si>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</si>
  <si>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</si>
  <si>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</si>
  <si>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</si>
  <si>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</si>
  <si>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</si>
  <si>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</si>
  <si>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</si>
  <si>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</si>
  <si>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</si>
  <si>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</si>
  <si>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</si>
  <si>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</si>
  <si>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</si>
  <si>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</si>
  <si>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</si>
  <si>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</si>
  <si>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</si>
  <si>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</si>
  <si>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</si>
  <si>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</si>
  <si>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</si>
  <si>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</si>
  <si>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</si>
  <si>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</si>
  <si>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</si>
  <si>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</si>
  <si>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</si>
  <si>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</si>
  <si>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</si>
  <si>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</si>
  <si>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</si>
  <si>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</si>
  <si>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</si>
  <si>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</si>
  <si>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</si>
  <si>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</si>
  <si>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</si>
  <si>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</si>
  <si>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</si>
  <si>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</si>
  <si>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</si>
  <si>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</si>
  <si>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</si>
  <si>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</si>
  <si>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</si>
  <si>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</si>
  <si>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</si>
  <si>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</si>
  <si>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</si>
  <si>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</si>
  <si>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</si>
  <si>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</si>
  <si>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</si>
  <si>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</si>
  <si>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</si>
  <si>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</si>
  <si>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</si>
  <si>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</si>
  <si>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</si>
  <si>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</si>
  <si>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</si>
  <si>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</si>
  <si>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</si>
  <si>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</si>
  <si>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</si>
  <si>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</si>
  <si>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</si>
  <si>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</si>
  <si>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</si>
  <si>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</si>
  <si>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</si>
  <si>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</si>
  <si>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</si>
  <si>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</si>
  <si>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</si>
  <si>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</si>
  <si>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</si>
  <si>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</si>
  <si>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</si>
  <si>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</si>
  <si>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</si>
  <si>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</si>
  <si>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</si>
  <si>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</si>
  <si>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</si>
  <si>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</si>
  <si>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</si>
  <si>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</si>
  <si>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</si>
  <si>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</si>
  <si>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</si>
  <si>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</si>
  <si>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</si>
  <si>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</si>
  <si>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</si>
  <si>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</si>
  <si>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</si>
  <si>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</si>
  <si>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</si>
  <si>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</si>
  <si>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</si>
  <si>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</si>
  <si>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</si>
  <si>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</si>
  <si>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</si>
  <si>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</si>
  <si>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</si>
  <si>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</si>
  <si>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</si>
  <si>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</si>
  <si>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</si>
  <si>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</si>
  <si>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</si>
  <si>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</si>
  <si>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</si>
  <si>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</si>
  <si>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</si>
  <si>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</si>
  <si>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</si>
  <si>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</si>
  <si>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</si>
  <si>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</si>
  <si>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</si>
  <si>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</si>
  <si>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</si>
  <si>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</si>
  <si>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</si>
  <si>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</si>
  <si>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</si>
  <si>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</si>
  <si>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</si>
  <si>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</si>
  <si>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</si>
  <si>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</si>
  <si>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</si>
  <si>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</si>
  <si>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</si>
  <si>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</si>
  <si>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</si>
  <si>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</si>
  <si>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</si>
  <si>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</si>
  <si>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</si>
  <si>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</si>
  <si>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</si>
  <si>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</si>
  <si>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</si>
  <si>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</si>
  <si>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</si>
  <si>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</si>
  <si>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</si>
  <si>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</si>
  <si>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</si>
  <si>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</si>
  <si>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</si>
  <si>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</si>
  <si>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</si>
  <si>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</si>
  <si>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</si>
  <si>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</si>
  <si>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</si>
  <si>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</si>
  <si>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</si>
  <si>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</si>
  <si>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</si>
  <si>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</si>
  <si>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</si>
  <si>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</si>
  <si>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医疗费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</si>
  <si>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</si>
  <si>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</si>
  <si>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</si>
  <si>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</si>
  <si>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</si>
  <si>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</si>
  <si>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</si>
  <si>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</si>
  <si>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</si>
  <si>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</si>
  <si>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</si>
  <si>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</si>
  <si>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</si>
  <si>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</si>
  <si>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</si>
  <si>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</si>
  <si>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</si>
  <si>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</si>
  <si>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</si>
  <si>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</si>
  <si>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</si>
  <si>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</si>
  <si>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</si>
  <si>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</si>
  <si>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</si>
  <si>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</si>
  <si>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</si>
  <si>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</si>
  <si>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</si>
  <si>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</si>
  <si>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</si>
  <si>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</si>
  <si>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</si>
  <si>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</si>
  <si>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</si>
  <si>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</si>
  <si>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</si>
  <si>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</si>
  <si>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</si>
  <si>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</si>
  <si>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</si>
  <si>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</si>
  <si>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</si>
  <si>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</si>
  <si>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</si>
  <si>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</si>
  <si>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</si>
  <si>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</si>
  <si>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</si>
  <si>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</si>
  <si>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</si>
  <si>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</si>
  <si>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</si>
  <si>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</si>
  <si>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</si>
  <si>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</si>
  <si>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2018年预算数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</si>
  <si>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</si>
  <si>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</si>
  <si>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</si>
  <si>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</si>
  <si>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</si>
  <si>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</si>
  <si>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</si>
  <si>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</si>
  <si>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</si>
  <si>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</si>
  <si>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</si>
  <si>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</si>
  <si>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</si>
  <si>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</si>
  <si>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</si>
  <si>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</si>
  <si>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</si>
  <si>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</si>
  <si>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</si>
  <si>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</si>
  <si>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</si>
  <si>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</si>
  <si>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</si>
  <si>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</si>
  <si>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</si>
  <si>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</si>
  <si>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</si>
  <si>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</si>
  <si>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备注：本表反映2019年当年一般公共预算财政拨款支出情况。</t>
  </si>
  <si>
    <t>备注：本单位无政府性基金收支，故此表无数据。</t>
  </si>
  <si>
    <t>非教育收费收入</t>
  </si>
  <si>
    <t>教育收费收入</t>
  </si>
  <si>
    <t>单位：元</t>
  </si>
  <si>
    <t>财政拨款收支总表</t>
  </si>
  <si>
    <t>部门支出总表</t>
  </si>
  <si>
    <t>部门收入总表</t>
  </si>
  <si>
    <t xml:space="preserve"> 部门收支总表</t>
  </si>
  <si>
    <t>政府性基金预算支出表</t>
  </si>
  <si>
    <t>一般公共预算“三公”经费支出表</t>
  </si>
  <si>
    <t>一般公共预算财政拨款基本支出预算表</t>
  </si>
  <si>
    <t>一般公共预算财政拨款支出预算表</t>
  </si>
  <si>
    <t>教育支出</t>
  </si>
  <si>
    <t>培训支出</t>
  </si>
  <si>
    <t>社会保障和就业支出</t>
  </si>
  <si>
    <t>机关事业单位基本养老保险缴费支出</t>
  </si>
  <si>
    <t>机关事业单位职业年金缴费支出</t>
  </si>
  <si>
    <t>其他行政事业单位离退休支出</t>
  </si>
  <si>
    <t>卫生健康支出</t>
  </si>
  <si>
    <t>行政单位医疗</t>
  </si>
  <si>
    <t>事业单位医疗</t>
  </si>
  <si>
    <t>节能环保支出</t>
  </si>
  <si>
    <t>行政运行</t>
  </si>
  <si>
    <t>一般行政管理事务</t>
  </si>
  <si>
    <t>生态环境保护宣传</t>
  </si>
  <si>
    <t>其他环境保护管理事务支出</t>
  </si>
  <si>
    <t>2110299</t>
  </si>
  <si>
    <t>2110399</t>
  </si>
  <si>
    <t xml:space="preserve">其他污染防治支出              </t>
  </si>
  <si>
    <t>221</t>
  </si>
  <si>
    <t>住房保障支出</t>
  </si>
  <si>
    <t xml:space="preserve">    2210201</t>
  </si>
  <si>
    <t xml:space="preserve">    住房公积金</t>
  </si>
  <si>
    <t xml:space="preserve">  21103</t>
  </si>
  <si>
    <t xml:space="preserve">  22102</t>
  </si>
  <si>
    <t>205</t>
  </si>
  <si>
    <t xml:space="preserve">  20508</t>
  </si>
  <si>
    <t xml:space="preserve">    2050803</t>
  </si>
  <si>
    <t>208</t>
  </si>
  <si>
    <t xml:space="preserve">  20805</t>
  </si>
  <si>
    <t>2080506</t>
  </si>
  <si>
    <t>2080505</t>
  </si>
  <si>
    <t>20805099</t>
  </si>
  <si>
    <t xml:space="preserve">  21011</t>
  </si>
  <si>
    <t xml:space="preserve">  21101</t>
  </si>
  <si>
    <t xml:space="preserve">  21102</t>
  </si>
  <si>
    <t xml:space="preserve">    进修及培训</t>
  </si>
  <si>
    <t xml:space="preserve">    行政事业单位离退休</t>
  </si>
  <si>
    <t xml:space="preserve">    行政事业单位医疗</t>
  </si>
  <si>
    <t xml:space="preserve">    环境保护管理事务</t>
  </si>
  <si>
    <t xml:space="preserve">    环境监测与监察支出</t>
  </si>
  <si>
    <t>其他环境监测与监察支出</t>
  </si>
  <si>
    <t>污染防治</t>
  </si>
  <si>
    <t xml:space="preserve">    住房改革支出</t>
  </si>
  <si>
    <t>编制单位：忠县生态环境局</t>
  </si>
  <si>
    <r>
      <t>3</t>
    </r>
    <r>
      <rPr>
        <sz val="12"/>
        <rFont val="宋体"/>
        <family val="0"/>
      </rPr>
      <t>02</t>
    </r>
  </si>
  <si>
    <t>商品和服务支出</t>
  </si>
  <si>
    <t xml:space="preserve">  其他社会保障缴费</t>
  </si>
  <si>
    <t xml:space="preserve">  30112</t>
  </si>
  <si>
    <t xml:space="preserve">  30113</t>
  </si>
  <si>
    <t xml:space="preserve">  30199</t>
  </si>
  <si>
    <t xml:space="preserve">  其他工资福利支出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</si>
  <si>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</si>
  <si>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</si>
  <si>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</si>
  <si>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</si>
  <si>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</si>
  <si>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</si>
  <si>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机关事业单位基本养老保险缴费支出</t>
  </si>
  <si>
    <t xml:space="preserve">    2080506</t>
  </si>
  <si>
    <t xml:space="preserve">    机关事业单位职业年金缴费支出</t>
  </si>
  <si>
    <t>医疗卫生与计划生育支出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</si>
  <si>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</si>
  <si>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</si>
  <si>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</si>
  <si>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</si>
  <si>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>211</t>
  </si>
  <si>
    <t>节能环保支出</t>
  </si>
  <si>
    <t xml:space="preserve">  21101</t>
  </si>
  <si>
    <t xml:space="preserve">  环境保护管理事务</t>
  </si>
  <si>
    <t xml:space="preserve">    行政运行</t>
  </si>
  <si>
    <t xml:space="preserve">  21102</t>
  </si>
  <si>
    <t xml:space="preserve">  环境监测与监察</t>
  </si>
  <si>
    <t xml:space="preserve">    其他环境监测与监察支出</t>
  </si>
  <si>
    <t xml:space="preserve">  22102</t>
  </si>
  <si>
    <t xml:space="preserve">  住房改革支出</t>
  </si>
  <si>
    <t xml:space="preserve">   2101101</t>
  </si>
  <si>
    <t xml:space="preserve">   2101102</t>
  </si>
  <si>
    <t xml:space="preserve">  2110101</t>
  </si>
  <si>
    <t xml:space="preserve">   2110299</t>
  </si>
  <si>
    <t xml:space="preserve">   2080505</t>
  </si>
  <si>
    <t>2080599</t>
  </si>
  <si>
    <t>210</t>
  </si>
  <si>
    <t xml:space="preserve">  2110102</t>
  </si>
  <si>
    <t xml:space="preserve">  2110104</t>
  </si>
  <si>
    <t xml:space="preserve">  2110199</t>
  </si>
  <si>
    <t xml:space="preserve">    一般行政管理事务</t>
  </si>
  <si>
    <t xml:space="preserve">    生态环境保护宣传</t>
  </si>
  <si>
    <t xml:space="preserve">    其他环境保护管理事务支出</t>
  </si>
  <si>
    <t>编制单位：忠县生态环境局</t>
  </si>
  <si>
    <t>住房保障支出</t>
  </si>
  <si>
    <t>编制单位：忠县生态环境局</t>
  </si>
  <si>
    <t>无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</si>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</sst>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  <numFmt numFmtId="178" formatCode="#,##0.00_ "/>
    <numFmt numFmtId="179" formatCode="0.00_);[Red]\(0.00\)"/>
  </numFmts>
  <fonts count="5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4"/>
      <name val="楷体_GB2312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22"/>
      <color indexed="8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83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11" xfId="43" applyNumberFormat="1" applyFont="1" applyFill="1" applyBorder="1" applyAlignment="1" applyProtection="1">
      <alignment horizontal="center" vertical="center" wrapText="1"/>
      <protection/>
    </xf>
    <xf numFmtId="0" fontId="7" fillId="0" borderId="11" xfId="43" applyFont="1" applyBorder="1" applyAlignment="1">
      <alignment horizontal="center" vertical="center"/>
      <protection/>
    </xf>
    <xf numFmtId="4" fontId="7" fillId="0" borderId="12" xfId="43" applyNumberFormat="1" applyFont="1" applyFill="1" applyBorder="1" applyAlignment="1">
      <alignment horizontal="right" vertical="center" wrapText="1"/>
      <protection/>
    </xf>
    <xf numFmtId="4" fontId="7" fillId="0" borderId="11" xfId="43" applyNumberFormat="1" applyFont="1" applyBorder="1" applyAlignment="1">
      <alignment horizontal="left" vertical="center"/>
      <protection/>
    </xf>
    <xf numFmtId="4" fontId="7" fillId="0" borderId="11" xfId="43" applyNumberFormat="1" applyFont="1" applyBorder="1" applyAlignment="1">
      <alignment horizontal="right" vertical="center"/>
      <protection/>
    </xf>
    <xf numFmtId="0" fontId="7" fillId="0" borderId="13" xfId="43" applyFont="1" applyFill="1" applyBorder="1" applyAlignment="1">
      <alignment horizontal="left" vertical="center"/>
      <protection/>
    </xf>
    <xf numFmtId="4" fontId="7" fillId="0" borderId="14" xfId="43" applyNumberFormat="1" applyFont="1" applyFill="1" applyBorder="1" applyAlignment="1" applyProtection="1">
      <alignment horizontal="right" vertical="center" wrapText="1"/>
      <protection/>
    </xf>
    <xf numFmtId="4" fontId="7" fillId="0" borderId="15" xfId="43" applyNumberFormat="1" applyFont="1" applyBorder="1" applyAlignment="1">
      <alignment horizontal="left" vertical="center" wrapText="1"/>
      <protection/>
    </xf>
    <xf numFmtId="4" fontId="7" fillId="0" borderId="10" xfId="43" applyNumberFormat="1" applyFont="1" applyBorder="1" applyAlignment="1">
      <alignment horizontal="right" vertical="center" wrapText="1"/>
      <protection/>
    </xf>
    <xf numFmtId="4" fontId="7" fillId="0" borderId="10" xfId="43" applyNumberFormat="1" applyFont="1" applyFill="1" applyBorder="1" applyAlignment="1" applyProtection="1">
      <alignment horizontal="right" vertical="center" wrapText="1"/>
      <protection/>
    </xf>
    <xf numFmtId="0" fontId="7" fillId="0" borderId="13" xfId="43" applyFont="1" applyBorder="1" applyAlignment="1">
      <alignment horizontal="left" vertical="center"/>
      <protection/>
    </xf>
    <xf numFmtId="4" fontId="7" fillId="0" borderId="11" xfId="43" applyNumberFormat="1" applyFont="1" applyFill="1" applyBorder="1" applyAlignment="1" applyProtection="1">
      <alignment horizontal="right" vertical="center" wrapText="1"/>
      <protection/>
    </xf>
    <xf numFmtId="4" fontId="7" fillId="0" borderId="15" xfId="43" applyNumberFormat="1" applyFont="1" applyFill="1" applyBorder="1" applyAlignment="1">
      <alignment horizontal="left" vertical="center" wrapText="1"/>
      <protection/>
    </xf>
    <xf numFmtId="0" fontId="7" fillId="0" borderId="10" xfId="43" applyFont="1" applyBorder="1" applyAlignment="1">
      <alignment horizontal="center" vertical="center"/>
      <protection/>
    </xf>
    <xf numFmtId="4" fontId="7" fillId="0" borderId="10" xfId="43" applyNumberFormat="1" applyFont="1" applyFill="1" applyBorder="1" applyAlignment="1">
      <alignment horizontal="left" vertical="center" wrapText="1"/>
      <protection/>
    </xf>
    <xf numFmtId="4" fontId="7" fillId="0" borderId="10" xfId="43" applyNumberFormat="1" applyFont="1" applyFill="1" applyBorder="1" applyAlignment="1">
      <alignment horizontal="center" vertical="center"/>
      <protection/>
    </xf>
    <xf numFmtId="4" fontId="7" fillId="0" borderId="10" xfId="43" applyNumberFormat="1" applyFont="1" applyFill="1" applyBorder="1" applyAlignment="1">
      <alignment horizontal="right" vertical="center" wrapText="1"/>
      <protection/>
    </xf>
    <xf numFmtId="4" fontId="7" fillId="0" borderId="10" xfId="43" applyNumberFormat="1" applyFont="1" applyBorder="1" applyAlignment="1">
      <alignment horizontal="center" vertical="center"/>
      <protection/>
    </xf>
    <xf numFmtId="4" fontId="7" fillId="0" borderId="10" xfId="43" applyNumberFormat="1" applyFont="1" applyFill="1" applyBorder="1" applyAlignment="1" applyProtection="1">
      <alignment horizontal="right" vertical="center"/>
      <protection/>
    </xf>
    <xf numFmtId="4" fontId="7" fillId="0" borderId="10" xfId="43" applyNumberFormat="1" applyFont="1" applyBorder="1" applyAlignment="1">
      <alignment horizontal="right" vertical="center"/>
      <protection/>
    </xf>
    <xf numFmtId="4" fontId="7" fillId="0" borderId="10" xfId="43" applyNumberFormat="1" applyFont="1" applyFill="1" applyBorder="1" applyAlignment="1">
      <alignment horizontal="right" vertical="center"/>
      <protection/>
    </xf>
    <xf numFmtId="0" fontId="4" fillId="0" borderId="0" xfId="44" applyNumberFormat="1" applyFont="1" applyFill="1" applyAlignment="1" applyProtection="1">
      <alignment horizontal="left" vertical="center"/>
      <protection/>
    </xf>
    <xf numFmtId="0" fontId="10" fillId="0" borderId="0" xfId="44" applyFont="1" applyAlignment="1">
      <alignment horizontal="right" vertical="center"/>
      <protection/>
    </xf>
    <xf numFmtId="0" fontId="7" fillId="0" borderId="0" xfId="44" applyFont="1" applyAlignment="1">
      <alignment horizontal="right" vertical="center"/>
      <protection/>
    </xf>
    <xf numFmtId="176" fontId="7" fillId="0" borderId="10" xfId="44" applyNumberFormat="1" applyFont="1" applyFill="1" applyBorder="1" applyAlignment="1" applyProtection="1">
      <alignment horizontal="center" vertical="center"/>
      <protection/>
    </xf>
    <xf numFmtId="4" fontId="7" fillId="0" borderId="10" xfId="44" applyNumberFormat="1" applyFont="1" applyFill="1" applyBorder="1" applyAlignment="1" applyProtection="1">
      <alignment horizontal="right" vertical="center" wrapText="1"/>
      <protection/>
    </xf>
    <xf numFmtId="49" fontId="7" fillId="0" borderId="10" xfId="44" applyNumberFormat="1" applyFont="1" applyFill="1" applyBorder="1" applyAlignment="1" applyProtection="1">
      <alignment vertical="center"/>
      <protection/>
    </xf>
    <xf numFmtId="176" fontId="7" fillId="0" borderId="10" xfId="44" applyNumberFormat="1" applyFont="1" applyFill="1" applyBorder="1" applyAlignment="1" applyProtection="1">
      <alignment vertical="center"/>
      <protection/>
    </xf>
    <xf numFmtId="4" fontId="7" fillId="0" borderId="10" xfId="44" applyNumberFormat="1" applyFont="1" applyFill="1" applyBorder="1" applyAlignment="1">
      <alignment horizontal="right" vertical="center" wrapText="1"/>
      <protection/>
    </xf>
    <xf numFmtId="0" fontId="7" fillId="0" borderId="10" xfId="44" applyFont="1" applyFill="1" applyBorder="1" applyAlignment="1">
      <alignment vertical="center"/>
      <protection/>
    </xf>
    <xf numFmtId="0" fontId="7" fillId="0" borderId="10" xfId="44" applyFont="1" applyBorder="1" applyAlignment="1">
      <alignment vertical="center"/>
      <protection/>
    </xf>
    <xf numFmtId="0" fontId="10" fillId="0" borderId="0" xfId="44" applyFont="1" applyAlignment="1">
      <alignment horizontal="center" vertical="center"/>
      <protection/>
    </xf>
    <xf numFmtId="0" fontId="8" fillId="0" borderId="12" xfId="44" applyNumberFormat="1" applyFont="1" applyFill="1" applyBorder="1" applyAlignment="1" applyProtection="1">
      <alignment horizontal="center" vertical="center"/>
      <protection/>
    </xf>
    <xf numFmtId="0" fontId="8" fillId="0" borderId="12" xfId="44" applyNumberFormat="1" applyFont="1" applyFill="1" applyBorder="1" applyAlignment="1" applyProtection="1">
      <alignment horizontal="center" vertical="center" wrapText="1"/>
      <protection/>
    </xf>
    <xf numFmtId="0" fontId="8" fillId="0" borderId="16" xfId="44" applyNumberFormat="1" applyFont="1" applyFill="1" applyBorder="1" applyAlignment="1" applyProtection="1">
      <alignment horizontal="center" vertical="center"/>
      <protection/>
    </xf>
    <xf numFmtId="0" fontId="8" fillId="0" borderId="17" xfId="44" applyNumberFormat="1" applyFont="1" applyFill="1" applyBorder="1" applyAlignment="1" applyProtection="1">
      <alignment horizontal="center" vertical="center" wrapText="1"/>
      <protection/>
    </xf>
    <xf numFmtId="4" fontId="7" fillId="0" borderId="13" xfId="44" applyNumberFormat="1" applyFont="1" applyFill="1" applyBorder="1" applyAlignment="1" applyProtection="1">
      <alignment horizontal="right" vertical="center" wrapText="1"/>
      <protection/>
    </xf>
    <xf numFmtId="4" fontId="7" fillId="0" borderId="15" xfId="44" applyNumberFormat="1" applyFont="1" applyFill="1" applyBorder="1" applyAlignment="1" applyProtection="1">
      <alignment horizontal="right" vertical="center" wrapText="1"/>
      <protection/>
    </xf>
    <xf numFmtId="4" fontId="7" fillId="0" borderId="18" xfId="44" applyNumberFormat="1" applyFont="1" applyFill="1" applyBorder="1" applyAlignment="1" applyProtection="1">
      <alignment horizontal="right" vertical="center" wrapText="1"/>
      <protection/>
    </xf>
    <xf numFmtId="49" fontId="7" fillId="0" borderId="13" xfId="44" applyNumberFormat="1" applyFont="1" applyFill="1" applyBorder="1" applyAlignment="1" applyProtection="1">
      <alignment horizontal="left" vertical="center"/>
      <protection/>
    </xf>
    <xf numFmtId="176" fontId="7" fillId="0" borderId="10" xfId="44" applyNumberFormat="1" applyFont="1" applyFill="1" applyBorder="1" applyAlignment="1" applyProtection="1">
      <alignment horizontal="left" vertical="center"/>
      <protection/>
    </xf>
    <xf numFmtId="0" fontId="5" fillId="0" borderId="0" xfId="44" applyFont="1" applyFill="1" applyAlignment="1">
      <alignment horizontal="right" vertical="center"/>
      <protection/>
    </xf>
    <xf numFmtId="0" fontId="5" fillId="0" borderId="0" xfId="44" applyFont="1" applyFill="1" applyAlignment="1">
      <alignment vertical="center"/>
      <protection/>
    </xf>
    <xf numFmtId="0" fontId="6" fillId="0" borderId="0" xfId="44" applyFont="1" applyFill="1" applyAlignment="1">
      <alignment horizontal="centerContinuous" vertical="center"/>
      <protection/>
    </xf>
    <xf numFmtId="0" fontId="11" fillId="0" borderId="0" xfId="44" applyFont="1" applyFill="1" applyAlignment="1">
      <alignment horizontal="centerContinuous" vertical="center"/>
      <protection/>
    </xf>
    <xf numFmtId="0" fontId="5" fillId="0" borderId="0" xfId="44" applyFont="1" applyFill="1" applyAlignment="1">
      <alignment horizontal="centerContinuous" vertical="center"/>
      <protection/>
    </xf>
    <xf numFmtId="0" fontId="7" fillId="0" borderId="0" xfId="44" applyFont="1" applyFill="1" applyAlignment="1">
      <alignment horizontal="center" vertical="center"/>
      <protection/>
    </xf>
    <xf numFmtId="0" fontId="7" fillId="0" borderId="0" xfId="44" applyFont="1" applyFill="1" applyAlignment="1">
      <alignment vertical="center"/>
      <protection/>
    </xf>
    <xf numFmtId="0" fontId="8" fillId="0" borderId="11" xfId="44" applyNumberFormat="1" applyFont="1" applyFill="1" applyBorder="1" applyAlignment="1" applyProtection="1">
      <alignment horizontal="centerContinuous" vertical="center" wrapText="1"/>
      <protection/>
    </xf>
    <xf numFmtId="0" fontId="7" fillId="0" borderId="19" xfId="44" applyFont="1" applyFill="1" applyBorder="1" applyAlignment="1">
      <alignment vertical="center"/>
      <protection/>
    </xf>
    <xf numFmtId="4" fontId="7" fillId="0" borderId="12" xfId="44" applyNumberFormat="1" applyFont="1" applyFill="1" applyBorder="1" applyAlignment="1" applyProtection="1">
      <alignment horizontal="right" vertical="center" wrapText="1"/>
      <protection/>
    </xf>
    <xf numFmtId="4" fontId="7" fillId="0" borderId="20" xfId="44" applyNumberFormat="1" applyFont="1" applyBorder="1" applyAlignment="1">
      <alignment vertical="center" wrapText="1"/>
      <protection/>
    </xf>
    <xf numFmtId="0" fontId="7" fillId="0" borderId="13" xfId="44" applyFont="1" applyBorder="1" applyAlignment="1">
      <alignment vertical="center"/>
      <protection/>
    </xf>
    <xf numFmtId="0" fontId="7" fillId="0" borderId="15" xfId="44" applyFont="1" applyBorder="1" applyAlignment="1">
      <alignment vertical="center" wrapText="1"/>
      <protection/>
    </xf>
    <xf numFmtId="4" fontId="7" fillId="0" borderId="15" xfId="44" applyNumberFormat="1" applyFont="1" applyBorder="1" applyAlignment="1">
      <alignment vertical="center" wrapText="1"/>
      <protection/>
    </xf>
    <xf numFmtId="0" fontId="7" fillId="0" borderId="13" xfId="44" applyFont="1" applyBorder="1" applyAlignment="1">
      <alignment horizontal="left" vertical="center"/>
      <protection/>
    </xf>
    <xf numFmtId="0" fontId="7" fillId="0" borderId="13" xfId="44" applyFont="1" applyFill="1" applyBorder="1" applyAlignment="1">
      <alignment vertical="center"/>
      <protection/>
    </xf>
    <xf numFmtId="4" fontId="7" fillId="0" borderId="14" xfId="44" applyNumberFormat="1" applyFont="1" applyFill="1" applyBorder="1" applyAlignment="1" applyProtection="1">
      <alignment horizontal="right" vertical="center" wrapText="1"/>
      <protection/>
    </xf>
    <xf numFmtId="0" fontId="7" fillId="0" borderId="15" xfId="44" applyFont="1" applyFill="1" applyBorder="1" applyAlignment="1">
      <alignment vertical="center" wrapText="1"/>
      <protection/>
    </xf>
    <xf numFmtId="4" fontId="7" fillId="0" borderId="11" xfId="44" applyNumberFormat="1" applyFont="1" applyFill="1" applyBorder="1" applyAlignment="1" applyProtection="1">
      <alignment horizontal="right" vertical="center" wrapText="1"/>
      <protection/>
    </xf>
    <xf numFmtId="0" fontId="7" fillId="0" borderId="10" xfId="44" applyFont="1" applyFill="1" applyBorder="1" applyAlignment="1">
      <alignment vertical="center" wrapText="1"/>
      <protection/>
    </xf>
    <xf numFmtId="4" fontId="7" fillId="0" borderId="10" xfId="44" applyNumberFormat="1" applyFont="1" applyBorder="1" applyAlignment="1">
      <alignment vertical="center" wrapText="1"/>
      <protection/>
    </xf>
    <xf numFmtId="0" fontId="7" fillId="0" borderId="10" xfId="44" applyNumberFormat="1" applyFont="1" applyFill="1" applyBorder="1" applyAlignment="1" applyProtection="1">
      <alignment horizontal="center" vertical="center"/>
      <protection/>
    </xf>
    <xf numFmtId="4" fontId="7" fillId="0" borderId="14" xfId="44" applyNumberFormat="1" applyFont="1" applyFill="1" applyBorder="1" applyAlignment="1">
      <alignment horizontal="right" vertical="center" wrapText="1"/>
      <protection/>
    </xf>
    <xf numFmtId="0" fontId="7" fillId="0" borderId="10" xfId="44" applyNumberFormat="1" applyFont="1" applyFill="1" applyBorder="1" applyAlignment="1" applyProtection="1">
      <alignment vertical="center" wrapText="1"/>
      <protection/>
    </xf>
    <xf numFmtId="0" fontId="7" fillId="0" borderId="10" xfId="44" applyFont="1" applyFill="1" applyBorder="1" applyAlignment="1">
      <alignment horizontal="center" vertical="center"/>
      <protection/>
    </xf>
    <xf numFmtId="4" fontId="7" fillId="0" borderId="11" xfId="44" applyNumberFormat="1" applyFont="1" applyFill="1" applyBorder="1" applyAlignment="1">
      <alignment horizontal="right"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8" fillId="0" borderId="12" xfId="44" applyFont="1" applyFill="1" applyBorder="1" applyAlignment="1">
      <alignment horizontal="center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NumberFormat="1" applyFont="1" applyFill="1" applyBorder="1" applyAlignment="1" applyProtection="1">
      <alignment horizontal="center" vertical="center"/>
      <protection/>
    </xf>
    <xf numFmtId="0" fontId="8" fillId="0" borderId="11" xfId="44" applyNumberFormat="1" applyFont="1" applyFill="1" applyBorder="1" applyAlignment="1" applyProtection="1">
      <alignment horizontal="center" vertical="center"/>
      <protection/>
    </xf>
    <xf numFmtId="0" fontId="8" fillId="0" borderId="14" xfId="44" applyNumberFormat="1" applyFont="1" applyFill="1" applyBorder="1" applyAlignment="1" applyProtection="1">
      <alignment horizontal="center" vertical="center" wrapText="1"/>
      <protection/>
    </xf>
    <xf numFmtId="0" fontId="8" fillId="0" borderId="11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43" applyNumberFormat="1" applyFont="1" applyFill="1" applyAlignment="1" applyProtection="1">
      <alignment vertical="center" wrapText="1"/>
      <protection/>
    </xf>
    <xf numFmtId="0" fontId="5" fillId="0" borderId="0" xfId="43" applyFont="1" applyAlignment="1">
      <alignment vertical="center" wrapText="1"/>
      <protection/>
    </xf>
    <xf numFmtId="0" fontId="5" fillId="0" borderId="0" xfId="43" applyFont="1" applyAlignment="1">
      <alignment vertical="center"/>
      <protection/>
    </xf>
    <xf numFmtId="0" fontId="6" fillId="0" borderId="0" xfId="43" applyNumberFormat="1" applyFont="1" applyFill="1" applyAlignment="1" applyProtection="1">
      <alignment horizontal="centerContinuous" vertical="center"/>
      <protection/>
    </xf>
    <xf numFmtId="0" fontId="5" fillId="0" borderId="0" xfId="43" applyFont="1" applyAlignment="1">
      <alignment horizontal="centerContinuous" vertical="center"/>
      <protection/>
    </xf>
    <xf numFmtId="0" fontId="5" fillId="0" borderId="0" xfId="43" applyFont="1" applyFill="1" applyAlignment="1">
      <alignment vertical="center" wrapText="1"/>
      <protection/>
    </xf>
    <xf numFmtId="0" fontId="7" fillId="0" borderId="0" xfId="43" applyFont="1" applyAlignment="1">
      <alignment vertical="center" wrapText="1"/>
      <protection/>
    </xf>
    <xf numFmtId="0" fontId="7" fillId="0" borderId="0" xfId="43" applyNumberFormat="1" applyFont="1" applyFill="1" applyAlignment="1" applyProtection="1">
      <alignment horizontal="right" vertical="center"/>
      <protection/>
    </xf>
    <xf numFmtId="0" fontId="5" fillId="0" borderId="0" xfId="43" applyFont="1" applyFill="1" applyAlignment="1">
      <alignment vertical="center"/>
      <protection/>
    </xf>
    <xf numFmtId="0" fontId="3" fillId="0" borderId="21" xfId="43" applyBorder="1" applyAlignment="1">
      <alignment vertical="center" wrapText="1"/>
      <protection/>
    </xf>
    <xf numFmtId="0" fontId="3" fillId="0" borderId="0" xfId="43" applyAlignment="1">
      <alignment vertical="center" wrapText="1"/>
      <protection/>
    </xf>
    <xf numFmtId="0" fontId="3" fillId="0" borderId="0" xfId="43" applyAlignment="1">
      <alignment vertical="center"/>
      <protection/>
    </xf>
    <xf numFmtId="0" fontId="3" fillId="0" borderId="0" xfId="44" applyFill="1" applyAlignment="1">
      <alignment vertical="center"/>
      <protection/>
    </xf>
    <xf numFmtId="0" fontId="3" fillId="0" borderId="0" xfId="44" applyAlignment="1">
      <alignment vertical="center"/>
      <protection/>
    </xf>
    <xf numFmtId="0" fontId="6" fillId="0" borderId="0" xfId="44" applyNumberFormat="1" applyFont="1" applyFill="1" applyAlignment="1" applyProtection="1">
      <alignment horizontal="centerContinuous" vertical="center"/>
      <protection/>
    </xf>
    <xf numFmtId="0" fontId="3" fillId="0" borderId="0" xfId="44" applyAlignment="1">
      <alignment horizontal="centerContinuous" vertical="center"/>
      <protection/>
    </xf>
    <xf numFmtId="0" fontId="12" fillId="0" borderId="0" xfId="44" applyNumberFormat="1" applyFont="1" applyFill="1" applyAlignment="1" applyProtection="1">
      <alignment horizontal="centerContinuous" vertical="center"/>
      <protection/>
    </xf>
    <xf numFmtId="0" fontId="12" fillId="0" borderId="0" xfId="44" applyFont="1" applyFill="1" applyAlignment="1">
      <alignment horizontal="centerContinuous" vertical="center"/>
      <protection/>
    </xf>
    <xf numFmtId="0" fontId="3" fillId="0" borderId="0" xfId="44" applyFill="1" applyAlignment="1">
      <alignment horizontal="centerContinuous" vertical="center"/>
      <protection/>
    </xf>
    <xf numFmtId="0" fontId="7" fillId="0" borderId="0" xfId="44" applyFont="1" applyAlignment="1">
      <alignment vertical="center"/>
      <protection/>
    </xf>
    <xf numFmtId="0" fontId="10" fillId="0" borderId="0" xfId="44" applyFont="1" applyFill="1" applyAlignment="1">
      <alignment horizontal="right" vertical="center"/>
      <protection/>
    </xf>
    <xf numFmtId="0" fontId="4" fillId="0" borderId="0" xfId="44" applyNumberFormat="1" applyFont="1" applyFill="1" applyAlignment="1" applyProtection="1">
      <alignment horizontal="centerContinuous" vertical="center"/>
      <protection/>
    </xf>
    <xf numFmtId="0" fontId="8" fillId="0" borderId="0" xfId="44" applyNumberFormat="1" applyFont="1" applyFill="1" applyAlignment="1" applyProtection="1">
      <alignment horizontal="centerContinuous" vertical="center"/>
      <protection/>
    </xf>
    <xf numFmtId="0" fontId="7" fillId="0" borderId="22" xfId="44" applyNumberFormat="1" applyFont="1" applyFill="1" applyBorder="1" applyAlignment="1" applyProtection="1">
      <alignment horizontal="right" vertical="center"/>
      <protection/>
    </xf>
    <xf numFmtId="0" fontId="9" fillId="0" borderId="0" xfId="44" applyFont="1" applyAlignment="1">
      <alignment horizontal="centerContinuous" vertical="center"/>
      <protection/>
    </xf>
    <xf numFmtId="0" fontId="8" fillId="0" borderId="0" xfId="44" applyFont="1" applyAlignment="1">
      <alignment horizontal="centerContinuous" vertical="center"/>
      <protection/>
    </xf>
    <xf numFmtId="0" fontId="8" fillId="0" borderId="0" xfId="44" applyFont="1" applyAlignment="1">
      <alignment horizontal="right" vertical="center"/>
      <protection/>
    </xf>
    <xf numFmtId="0" fontId="13" fillId="0" borderId="0" xfId="44" applyFont="1" applyFill="1" applyAlignment="1">
      <alignment vertical="center"/>
      <protection/>
    </xf>
    <xf numFmtId="0" fontId="9" fillId="0" borderId="0" xfId="44" applyFont="1" applyFill="1" applyAlignment="1">
      <alignment horizontal="centerContinuous" vertical="center"/>
      <protection/>
    </xf>
    <xf numFmtId="0" fontId="5" fillId="0" borderId="0" xfId="44" applyFont="1" applyAlignment="1">
      <alignment vertical="center"/>
      <protection/>
    </xf>
    <xf numFmtId="4" fontId="7" fillId="0" borderId="10" xfId="44" applyNumberFormat="1" applyFont="1" applyFill="1" applyBorder="1" applyAlignment="1" applyProtection="1">
      <alignment vertical="center"/>
      <protection/>
    </xf>
    <xf numFmtId="4" fontId="7" fillId="0" borderId="13" xfId="44" applyNumberFormat="1" applyFont="1" applyFill="1" applyBorder="1" applyAlignment="1" applyProtection="1">
      <alignment vertical="center"/>
      <protection/>
    </xf>
    <xf numFmtId="49" fontId="6" fillId="0" borderId="0" xfId="44" applyNumberFormat="1" applyFont="1" applyFill="1" applyAlignment="1" applyProtection="1">
      <alignment horizontal="centerContinuous" vertical="center"/>
      <protection/>
    </xf>
    <xf numFmtId="0" fontId="9" fillId="0" borderId="0" xfId="44" applyNumberFormat="1" applyFont="1" applyFill="1" applyAlignment="1" applyProtection="1">
      <alignment horizontal="centerContinuous" vertical="center"/>
      <protection/>
    </xf>
    <xf numFmtId="0" fontId="7" fillId="0" borderId="0" xfId="44" applyNumberFormat="1" applyFont="1" applyFill="1" applyAlignment="1" applyProtection="1">
      <alignment horizontal="right" vertical="center"/>
      <protection/>
    </xf>
    <xf numFmtId="0" fontId="8" fillId="0" borderId="0" xfId="44" applyFont="1" applyFill="1" applyAlignment="1">
      <alignment vertical="center"/>
      <protection/>
    </xf>
    <xf numFmtId="0" fontId="8" fillId="0" borderId="0" xfId="43" applyFont="1" applyFill="1" applyAlignment="1">
      <alignment vertical="center"/>
      <protection/>
    </xf>
    <xf numFmtId="0" fontId="9" fillId="0" borderId="0" xfId="44" applyFont="1" applyAlignment="1">
      <alignment horizontal="center" vertical="center"/>
      <protection/>
    </xf>
    <xf numFmtId="0" fontId="9" fillId="0" borderId="0" xfId="44" applyFont="1" applyFill="1" applyAlignment="1">
      <alignment horizontal="center" vertical="center"/>
      <protection/>
    </xf>
    <xf numFmtId="49" fontId="13" fillId="0" borderId="11" xfId="45" applyNumberFormat="1" applyFont="1" applyFill="1" applyBorder="1" applyAlignment="1" applyProtection="1">
      <alignment vertical="center"/>
      <protection/>
    </xf>
    <xf numFmtId="49" fontId="13" fillId="0" borderId="11" xfId="45" applyNumberFormat="1" applyFont="1" applyFill="1" applyBorder="1" applyAlignment="1" applyProtection="1">
      <alignment horizontal="center" vertical="center"/>
      <protection/>
    </xf>
    <xf numFmtId="0" fontId="7" fillId="0" borderId="10" xfId="44" applyNumberFormat="1" applyFont="1" applyFill="1" applyBorder="1" applyAlignment="1" applyProtection="1">
      <alignment horizontal="left" vertical="center"/>
      <protection/>
    </xf>
    <xf numFmtId="49" fontId="13" fillId="0" borderId="11" xfId="40" applyNumberFormat="1" applyFont="1" applyFill="1" applyBorder="1" applyAlignment="1" applyProtection="1">
      <alignment horizontal="left" vertical="center"/>
      <protection/>
    </xf>
    <xf numFmtId="49" fontId="13" fillId="0" borderId="11" xfId="40" applyNumberFormat="1" applyFont="1" applyFill="1" applyBorder="1" applyAlignment="1" applyProtection="1">
      <alignment vertical="center"/>
      <protection/>
    </xf>
    <xf numFmtId="49" fontId="13" fillId="0" borderId="11" xfId="40" applyNumberFormat="1" applyFont="1" applyFill="1" applyBorder="1" applyAlignment="1" applyProtection="1">
      <alignment horizontal="center" vertical="center"/>
      <protection/>
    </xf>
    <xf numFmtId="0" fontId="7" fillId="0" borderId="10" xfId="44" applyNumberFormat="1" applyFont="1" applyFill="1" applyBorder="1" applyAlignment="1" applyProtection="1">
      <alignment horizontal="center" vertical="center"/>
      <protection/>
    </xf>
    <xf numFmtId="0" fontId="13" fillId="0" borderId="22" xfId="45" applyNumberFormat="1" applyFont="1" applyFill="1" applyBorder="1" applyAlignment="1" applyProtection="1">
      <alignment horizontal="center" vertical="center"/>
      <protection/>
    </xf>
    <xf numFmtId="0" fontId="13" fillId="0" borderId="22" xfId="45" applyNumberFormat="1" applyFont="1" applyFill="1" applyBorder="1" applyAlignment="1" applyProtection="1">
      <alignment vertical="center"/>
      <protection/>
    </xf>
    <xf numFmtId="4" fontId="7" fillId="0" borderId="10" xfId="44" applyNumberFormat="1" applyFont="1" applyFill="1" applyBorder="1" applyAlignment="1" applyProtection="1">
      <alignment horizontal="right" vertical="center"/>
      <protection/>
    </xf>
    <xf numFmtId="178" fontId="13" fillId="0" borderId="10" xfId="46" applyNumberFormat="1" applyFont="1" applyFill="1" applyBorder="1" applyAlignment="1" applyProtection="1">
      <alignment horizontal="center" vertical="center"/>
      <protection/>
    </xf>
    <xf numFmtId="178" fontId="13" fillId="0" borderId="10" xfId="41" applyNumberFormat="1" applyFont="1" applyFill="1" applyBorder="1" applyAlignment="1" applyProtection="1">
      <alignment horizontal="center" vertical="center"/>
      <protection/>
    </xf>
    <xf numFmtId="0" fontId="8" fillId="0" borderId="0" xfId="44" applyFont="1" applyFill="1" applyAlignment="1">
      <alignment vertical="center"/>
      <protection/>
    </xf>
    <xf numFmtId="49" fontId="7" fillId="0" borderId="10" xfId="44" applyNumberFormat="1" applyFont="1" applyFill="1" applyBorder="1" applyAlignment="1" applyProtection="1">
      <alignment vertical="center"/>
      <protection/>
    </xf>
    <xf numFmtId="176" fontId="7" fillId="0" borderId="10" xfId="44" applyNumberFormat="1" applyFont="1" applyFill="1" applyBorder="1" applyAlignment="1" applyProtection="1">
      <alignment vertical="center"/>
      <protection/>
    </xf>
    <xf numFmtId="49" fontId="7" fillId="0" borderId="10" xfId="44" applyNumberFormat="1" applyFont="1" applyFill="1" applyBorder="1" applyAlignment="1" applyProtection="1">
      <alignment vertical="center"/>
      <protection/>
    </xf>
    <xf numFmtId="176" fontId="7" fillId="0" borderId="10" xfId="44" applyNumberFormat="1" applyFont="1" applyFill="1" applyBorder="1" applyAlignment="1" applyProtection="1">
      <alignment vertical="center"/>
      <protection/>
    </xf>
    <xf numFmtId="4" fontId="7" fillId="0" borderId="10" xfId="44" applyNumberFormat="1" applyFont="1" applyFill="1" applyBorder="1" applyAlignment="1">
      <alignment horizontal="right" vertical="center" wrapText="1"/>
      <protection/>
    </xf>
    <xf numFmtId="4" fontId="7" fillId="0" borderId="10" xfId="44" applyNumberFormat="1" applyFont="1" applyFill="1" applyBorder="1" applyAlignment="1" applyProtection="1">
      <alignment horizontal="right" vertical="center" wrapText="1"/>
      <protection/>
    </xf>
    <xf numFmtId="0" fontId="5" fillId="0" borderId="0" xfId="44" applyFont="1" applyFill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8" fillId="0" borderId="0" xfId="44" applyFont="1" applyAlignment="1">
      <alignment vertical="center"/>
      <protection/>
    </xf>
    <xf numFmtId="0" fontId="13" fillId="0" borderId="10" xfId="47" applyNumberFormat="1" applyFont="1" applyFill="1" applyBorder="1" applyAlignment="1" applyProtection="1">
      <alignment vertical="center"/>
      <protection/>
    </xf>
    <xf numFmtId="0" fontId="13" fillId="0" borderId="10" xfId="47" applyNumberFormat="1" applyFont="1" applyFill="1" applyBorder="1" applyAlignment="1" applyProtection="1">
      <alignment horizontal="center" vertical="center"/>
      <protection/>
    </xf>
    <xf numFmtId="49" fontId="13" fillId="0" borderId="10" xfId="47" applyNumberFormat="1" applyFont="1" applyFill="1" applyBorder="1" applyAlignment="1" applyProtection="1">
      <alignment vertical="center"/>
      <protection/>
    </xf>
    <xf numFmtId="49" fontId="13" fillId="0" borderId="10" xfId="47" applyNumberFormat="1" applyFont="1" applyFill="1" applyBorder="1" applyAlignment="1" applyProtection="1">
      <alignment horizontal="center" vertical="center"/>
      <protection/>
    </xf>
    <xf numFmtId="0" fontId="3" fillId="0" borderId="10" xfId="44" applyFill="1" applyBorder="1" applyAlignment="1">
      <alignment vertical="center"/>
      <protection/>
    </xf>
    <xf numFmtId="0" fontId="3" fillId="0" borderId="10" xfId="44" applyBorder="1" applyAlignment="1">
      <alignment vertical="center"/>
      <protection/>
    </xf>
    <xf numFmtId="0" fontId="8" fillId="0" borderId="0" xfId="44" applyNumberFormat="1" applyFont="1" applyFill="1" applyAlignment="1" applyProtection="1">
      <alignment vertical="center"/>
      <protection/>
    </xf>
    <xf numFmtId="179" fontId="3" fillId="0" borderId="0" xfId="44" applyNumberFormat="1" applyAlignment="1">
      <alignment vertical="center"/>
      <protection/>
    </xf>
    <xf numFmtId="179" fontId="12" fillId="0" borderId="0" xfId="44" applyNumberFormat="1" applyFont="1" applyFill="1" applyAlignment="1" applyProtection="1">
      <alignment horizontal="centerContinuous" vertical="center"/>
      <protection/>
    </xf>
    <xf numFmtId="179" fontId="4" fillId="0" borderId="0" xfId="44" applyNumberFormat="1" applyFont="1" applyFill="1" applyAlignment="1" applyProtection="1">
      <alignment horizontal="centerContinuous" vertical="center"/>
      <protection/>
    </xf>
    <xf numFmtId="179" fontId="8" fillId="0" borderId="0" xfId="44" applyNumberFormat="1" applyFont="1" applyFill="1" applyAlignment="1" applyProtection="1">
      <alignment horizontal="centerContinuous" vertical="center"/>
      <protection/>
    </xf>
    <xf numFmtId="179" fontId="8" fillId="0" borderId="10" xfId="44" applyNumberFormat="1" applyFont="1" applyFill="1" applyBorder="1" applyAlignment="1" applyProtection="1">
      <alignment horizontal="center" vertical="center" wrapText="1"/>
      <protection/>
    </xf>
    <xf numFmtId="179" fontId="8" fillId="0" borderId="14" xfId="44" applyNumberFormat="1" applyFont="1" applyFill="1" applyBorder="1" applyAlignment="1" applyProtection="1">
      <alignment horizontal="center" vertical="center" wrapText="1"/>
      <protection/>
    </xf>
    <xf numFmtId="179" fontId="7" fillId="0" borderId="10" xfId="44" applyNumberFormat="1" applyFont="1" applyFill="1" applyBorder="1" applyAlignment="1" applyProtection="1">
      <alignment horizontal="right" vertical="center" wrapText="1"/>
      <protection/>
    </xf>
    <xf numFmtId="179" fontId="3" fillId="0" borderId="10" xfId="44" applyNumberFormat="1" applyFill="1" applyBorder="1" applyAlignment="1">
      <alignment vertical="center"/>
      <protection/>
    </xf>
    <xf numFmtId="179" fontId="8" fillId="0" borderId="11" xfId="44" applyNumberFormat="1" applyFont="1" applyFill="1" applyBorder="1" applyAlignment="1" applyProtection="1">
      <alignment horizontal="center" vertical="center" wrapText="1"/>
      <protection/>
    </xf>
    <xf numFmtId="179" fontId="8" fillId="0" borderId="20" xfId="44" applyNumberFormat="1" applyFont="1" applyFill="1" applyBorder="1" applyAlignment="1" applyProtection="1">
      <alignment horizontal="center" vertical="center" wrapText="1"/>
      <protection/>
    </xf>
    <xf numFmtId="179" fontId="7" fillId="0" borderId="11" xfId="44" applyNumberFormat="1" applyFont="1" applyFill="1" applyBorder="1" applyAlignment="1" applyProtection="1">
      <alignment horizontal="right" vertical="center" wrapText="1"/>
      <protection/>
    </xf>
    <xf numFmtId="0" fontId="7" fillId="0" borderId="20" xfId="44" applyFont="1" applyBorder="1" applyAlignment="1">
      <alignment vertical="center" wrapText="1"/>
      <protection/>
    </xf>
    <xf numFmtId="0" fontId="7" fillId="0" borderId="15" xfId="44" applyFont="1" applyBorder="1" applyAlignment="1">
      <alignment vertical="center" wrapText="1"/>
      <protection/>
    </xf>
    <xf numFmtId="179" fontId="8" fillId="0" borderId="22" xfId="44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8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NumberFormat="1" applyFont="1" applyFill="1" applyBorder="1" applyAlignment="1" applyProtection="1">
      <alignment horizontal="center" vertical="center"/>
      <protection/>
    </xf>
    <xf numFmtId="49" fontId="6" fillId="0" borderId="0" xfId="44" applyNumberFormat="1" applyFont="1" applyFill="1" applyAlignment="1" applyProtection="1">
      <alignment horizontal="center" vertical="center"/>
      <protection/>
    </xf>
    <xf numFmtId="0" fontId="8" fillId="0" borderId="13" xfId="44" applyNumberFormat="1" applyFont="1" applyFill="1" applyBorder="1" applyAlignment="1" applyProtection="1">
      <alignment horizontal="center" vertical="center"/>
      <protection/>
    </xf>
    <xf numFmtId="0" fontId="8" fillId="0" borderId="11" xfId="44" applyNumberFormat="1" applyFont="1" applyFill="1" applyBorder="1" applyAlignment="1" applyProtection="1">
      <alignment horizontal="center" vertical="center"/>
      <protection/>
    </xf>
    <xf numFmtId="0" fontId="8" fillId="0" borderId="14" xfId="44" applyNumberFormat="1" applyFont="1" applyFill="1" applyBorder="1" applyAlignment="1" applyProtection="1">
      <alignment horizontal="center" vertical="center"/>
      <protection/>
    </xf>
    <xf numFmtId="0" fontId="8" fillId="0" borderId="19" xfId="44" applyNumberFormat="1" applyFont="1" applyFill="1" applyBorder="1" applyAlignment="1" applyProtection="1">
      <alignment horizontal="center" vertical="center" wrapText="1"/>
      <protection/>
    </xf>
    <xf numFmtId="0" fontId="8" fillId="0" borderId="14" xfId="44" applyNumberFormat="1" applyFont="1" applyFill="1" applyBorder="1" applyAlignment="1" applyProtection="1">
      <alignment horizontal="center" vertical="center" wrapText="1"/>
      <protection/>
    </xf>
    <xf numFmtId="0" fontId="8" fillId="0" borderId="20" xfId="44" applyNumberFormat="1" applyFont="1" applyFill="1" applyBorder="1" applyAlignment="1" applyProtection="1">
      <alignment horizontal="center" vertical="center"/>
      <protection/>
    </xf>
    <xf numFmtId="0" fontId="8" fillId="0" borderId="22" xfId="44" applyNumberFormat="1" applyFont="1" applyFill="1" applyBorder="1" applyAlignment="1" applyProtection="1">
      <alignment horizontal="center" vertical="center"/>
      <protection/>
    </xf>
    <xf numFmtId="0" fontId="8" fillId="0" borderId="21" xfId="44" applyNumberFormat="1" applyFont="1" applyFill="1" applyBorder="1" applyAlignment="1" applyProtection="1">
      <alignment horizontal="center" vertical="center"/>
      <protection/>
    </xf>
    <xf numFmtId="0" fontId="8" fillId="0" borderId="11" xfId="44" applyNumberFormat="1" applyFont="1" applyFill="1" applyBorder="1" applyAlignment="1" applyProtection="1">
      <alignment horizontal="center" vertical="center" wrapText="1"/>
      <protection/>
    </xf>
    <xf numFmtId="0" fontId="8" fillId="0" borderId="19" xfId="44" applyNumberFormat="1" applyFont="1" applyFill="1" applyBorder="1" applyAlignment="1" applyProtection="1">
      <alignment horizontal="center" vertical="center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5" xfId="44" applyNumberFormat="1" applyFont="1" applyFill="1" applyBorder="1" applyAlignment="1" applyProtection="1">
      <alignment horizontal="center" vertical="center" wrapText="1"/>
      <protection/>
    </xf>
    <xf numFmtId="179" fontId="8" fillId="0" borderId="10" xfId="44" applyNumberFormat="1" applyFont="1" applyFill="1" applyBorder="1" applyAlignment="1" applyProtection="1">
      <alignment horizontal="center" vertical="center" wrapText="1"/>
      <protection/>
    </xf>
    <xf numFmtId="179" fontId="8" fillId="0" borderId="14" xfId="44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常规 7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140625" defaultRowHeight="15"/>
  <cols>
    <col min="1" max="1" width="15.00390625" style="6" hidden="1" customWidth="1"/>
    <col min="2" max="2" width="15.421875" style="6" customWidth="1"/>
    <col min="3" max="3" width="59.7109375" style="0" customWidth="1"/>
    <col min="4" max="4" width="13.00390625" style="6" customWidth="1"/>
    <col min="5" max="5" width="101.421875" style="0" customWidth="1"/>
    <col min="6" max="6" width="29.28125" style="0" customWidth="1"/>
    <col min="7" max="7" width="30.7109375" style="6" customWidth="1"/>
    <col min="8" max="8" width="28.421875" style="6" customWidth="1"/>
    <col min="9" max="9" width="72.8515625" style="0" customWidth="1"/>
  </cols>
  <sheetData>
    <row r="2" spans="1:9" ht="24.7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A4" sqref="A4"/>
    </sheetView>
  </sheetViews>
  <sheetFormatPr defaultColWidth="6.8515625" defaultRowHeight="19.5" customHeight="1"/>
  <cols>
    <col min="1" max="1" width="22.8515625" style="93" customWidth="1"/>
    <col min="2" max="2" width="19.00390625" style="93" customWidth="1"/>
    <col min="3" max="3" width="20.421875" style="93" customWidth="1"/>
    <col min="4" max="7" width="19.00390625" style="93" customWidth="1"/>
    <col min="8" max="16384" width="6.8515625" style="94" customWidth="1"/>
  </cols>
  <sheetData>
    <row r="1" spans="1:7" s="85" customFormat="1" ht="19.5" customHeight="1">
      <c r="A1" s="83" t="s">
        <v>311</v>
      </c>
      <c r="B1" s="84"/>
      <c r="C1" s="84"/>
      <c r="D1" s="84"/>
      <c r="E1" s="84"/>
      <c r="F1" s="84"/>
      <c r="G1" s="84"/>
    </row>
    <row r="2" spans="1:7" s="85" customFormat="1" ht="39" customHeight="1">
      <c r="A2" s="86" t="s">
        <v>450</v>
      </c>
      <c r="B2" s="87"/>
      <c r="C2" s="87"/>
      <c r="D2" s="87"/>
      <c r="E2" s="87"/>
      <c r="F2" s="87"/>
      <c r="G2" s="87"/>
    </row>
    <row r="3" spans="1:7" s="85" customFormat="1" ht="19.5" customHeight="1">
      <c r="A3" s="88"/>
      <c r="B3" s="84"/>
      <c r="C3" s="84"/>
      <c r="D3" s="84"/>
      <c r="E3" s="84"/>
      <c r="F3" s="84"/>
      <c r="G3" s="84"/>
    </row>
    <row r="4" spans="1:7" s="85" customFormat="1" ht="30.75" customHeight="1">
      <c r="A4" s="119" t="s">
        <v>547</v>
      </c>
      <c r="B4" s="89"/>
      <c r="C4" s="89"/>
      <c r="D4" s="89"/>
      <c r="E4" s="89"/>
      <c r="F4" s="89"/>
      <c r="G4" s="90" t="s">
        <v>449</v>
      </c>
    </row>
    <row r="5" spans="1:7" s="85" customFormat="1" ht="19.5" customHeight="1">
      <c r="A5" s="166" t="s">
        <v>312</v>
      </c>
      <c r="B5" s="166"/>
      <c r="C5" s="166" t="s">
        <v>313</v>
      </c>
      <c r="D5" s="166"/>
      <c r="E5" s="166"/>
      <c r="F5" s="166"/>
      <c r="G5" s="166"/>
    </row>
    <row r="6" spans="1:7" s="85" customFormat="1" ht="45" customHeight="1">
      <c r="A6" s="7" t="s">
        <v>314</v>
      </c>
      <c r="B6" s="7" t="s">
        <v>315</v>
      </c>
      <c r="C6" s="7" t="s">
        <v>314</v>
      </c>
      <c r="D6" s="7" t="s">
        <v>316</v>
      </c>
      <c r="E6" s="7" t="s">
        <v>317</v>
      </c>
      <c r="F6" s="7" t="s">
        <v>318</v>
      </c>
      <c r="G6" s="7" t="s">
        <v>319</v>
      </c>
    </row>
    <row r="7" spans="1:7" s="85" customFormat="1" ht="22.5" customHeight="1">
      <c r="A7" s="8" t="s">
        <v>320</v>
      </c>
      <c r="B7" s="9">
        <v>12579001</v>
      </c>
      <c r="C7" s="10" t="s">
        <v>321</v>
      </c>
      <c r="D7" s="11">
        <v>12579001</v>
      </c>
      <c r="E7" s="11">
        <v>12579001</v>
      </c>
      <c r="F7" s="11"/>
      <c r="G7" s="11"/>
    </row>
    <row r="8" spans="1:7" s="85" customFormat="1" ht="22.5" customHeight="1">
      <c r="A8" s="12" t="s">
        <v>322</v>
      </c>
      <c r="B8" s="9">
        <v>12579001</v>
      </c>
      <c r="C8" s="14"/>
      <c r="D8" s="15"/>
      <c r="E8" s="15"/>
      <c r="F8" s="15"/>
      <c r="G8" s="15"/>
    </row>
    <row r="9" spans="1:7" s="85" customFormat="1" ht="22.5" customHeight="1">
      <c r="A9" s="12" t="s">
        <v>323</v>
      </c>
      <c r="B9" s="16"/>
      <c r="C9" s="14"/>
      <c r="D9" s="15"/>
      <c r="E9" s="15"/>
      <c r="F9" s="15"/>
      <c r="G9" s="15"/>
    </row>
    <row r="10" spans="1:7" s="85" customFormat="1" ht="22.5" customHeight="1">
      <c r="A10" s="17" t="s">
        <v>324</v>
      </c>
      <c r="B10" s="18"/>
      <c r="C10" s="19"/>
      <c r="D10" s="15"/>
      <c r="E10" s="15"/>
      <c r="F10" s="15"/>
      <c r="G10" s="15"/>
    </row>
    <row r="11" spans="1:7" s="85" customFormat="1" ht="22.5" customHeight="1">
      <c r="A11" s="20" t="s">
        <v>325</v>
      </c>
      <c r="B11" s="9"/>
      <c r="C11" s="21"/>
      <c r="D11" s="15"/>
      <c r="E11" s="15"/>
      <c r="F11" s="15"/>
      <c r="G11" s="15"/>
    </row>
    <row r="12" spans="1:7" s="85" customFormat="1" ht="22.5" customHeight="1">
      <c r="A12" s="17" t="s">
        <v>322</v>
      </c>
      <c r="B12" s="13"/>
      <c r="C12" s="19"/>
      <c r="D12" s="15"/>
      <c r="E12" s="15"/>
      <c r="F12" s="15"/>
      <c r="G12" s="15"/>
    </row>
    <row r="13" spans="1:7" s="85" customFormat="1" ht="22.5" customHeight="1">
      <c r="A13" s="17" t="s">
        <v>323</v>
      </c>
      <c r="B13" s="16"/>
      <c r="C13" s="19"/>
      <c r="D13" s="15"/>
      <c r="E13" s="15"/>
      <c r="F13" s="15"/>
      <c r="G13" s="15"/>
    </row>
    <row r="14" spans="1:13" s="85" customFormat="1" ht="22.5" customHeight="1">
      <c r="A14" s="12" t="s">
        <v>324</v>
      </c>
      <c r="B14" s="18"/>
      <c r="C14" s="19"/>
      <c r="D14" s="15"/>
      <c r="E14" s="15"/>
      <c r="F14" s="15"/>
      <c r="G14" s="15"/>
      <c r="M14" s="91"/>
    </row>
    <row r="15" spans="1:7" s="85" customFormat="1" ht="22.5" customHeight="1">
      <c r="A15" s="20"/>
      <c r="B15" s="24"/>
      <c r="C15" s="21"/>
      <c r="D15" s="23"/>
      <c r="E15" s="23"/>
      <c r="F15" s="23"/>
      <c r="G15" s="23"/>
    </row>
    <row r="16" spans="1:7" s="85" customFormat="1" ht="22.5" customHeight="1">
      <c r="A16" s="20"/>
      <c r="B16" s="24"/>
      <c r="C16" s="24" t="s">
        <v>326</v>
      </c>
      <c r="D16" s="25">
        <f>E16+F16+G16</f>
        <v>0</v>
      </c>
      <c r="E16" s="26">
        <f>B8+B12-E7</f>
        <v>0</v>
      </c>
      <c r="F16" s="26">
        <f>B9+B13-F7</f>
        <v>0</v>
      </c>
      <c r="G16" s="26">
        <f>B10+B14-G7</f>
        <v>0</v>
      </c>
    </row>
    <row r="17" spans="1:7" s="85" customFormat="1" ht="22.5" customHeight="1">
      <c r="A17" s="20"/>
      <c r="B17" s="24"/>
      <c r="C17" s="24"/>
      <c r="D17" s="26"/>
      <c r="E17" s="26"/>
      <c r="F17" s="26"/>
      <c r="G17" s="27"/>
    </row>
    <row r="18" spans="1:7" s="85" customFormat="1" ht="22.5" customHeight="1">
      <c r="A18" s="20" t="s">
        <v>327</v>
      </c>
      <c r="B18" s="22">
        <f>B7+B11</f>
        <v>12579001</v>
      </c>
      <c r="C18" s="22" t="s">
        <v>328</v>
      </c>
      <c r="D18" s="26">
        <f>SUM(D7+D16)</f>
        <v>12579001</v>
      </c>
      <c r="E18" s="26">
        <f>SUM(E7+E16)</f>
        <v>12579001</v>
      </c>
      <c r="F18" s="26">
        <f>SUM(F7+F16)</f>
        <v>0</v>
      </c>
      <c r="G18" s="26">
        <f>SUM(G7+G16)</f>
        <v>0</v>
      </c>
    </row>
    <row r="19" spans="1:6" ht="19.5" customHeight="1">
      <c r="A19" s="92"/>
      <c r="B19" s="92"/>
      <c r="C19" s="92"/>
      <c r="D19" s="92"/>
      <c r="E19" s="92"/>
      <c r="F19" s="92"/>
    </row>
  </sheetData>
  <sheetProtection/>
  <mergeCells count="2">
    <mergeCell ref="A5:B5"/>
    <mergeCell ref="C5:G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7">
      <selection activeCell="A5" sqref="A5:B5"/>
    </sheetView>
  </sheetViews>
  <sheetFormatPr defaultColWidth="6.8515625" defaultRowHeight="12.75" customHeight="1"/>
  <cols>
    <col min="1" max="1" width="14.421875" style="96" customWidth="1"/>
    <col min="2" max="2" width="39.140625" style="96" customWidth="1"/>
    <col min="3" max="3" width="16.421875" style="96" customWidth="1"/>
    <col min="4" max="6" width="14.57421875" style="96" customWidth="1"/>
    <col min="7" max="16384" width="6.8515625" style="96" customWidth="1"/>
  </cols>
  <sheetData>
    <row r="1" ht="19.5" customHeight="1">
      <c r="A1" s="28" t="s">
        <v>329</v>
      </c>
    </row>
    <row r="2" spans="1:6" ht="42" customHeight="1">
      <c r="A2" s="168" t="s">
        <v>457</v>
      </c>
      <c r="B2" s="168"/>
      <c r="C2" s="168"/>
      <c r="D2" s="168"/>
      <c r="E2" s="168"/>
      <c r="F2" s="168"/>
    </row>
    <row r="3" spans="1:6" ht="19.5" customHeight="1">
      <c r="A3" s="121"/>
      <c r="B3" s="107"/>
      <c r="C3" s="120"/>
      <c r="D3" s="120"/>
      <c r="E3" s="120"/>
      <c r="F3" s="120"/>
    </row>
    <row r="4" spans="1:6" ht="30.75" customHeight="1">
      <c r="A4" s="134" t="s">
        <v>500</v>
      </c>
      <c r="B4" s="102"/>
      <c r="C4" s="102"/>
      <c r="D4" s="102"/>
      <c r="E4" s="102"/>
      <c r="F4" s="117" t="s">
        <v>449</v>
      </c>
    </row>
    <row r="5" spans="1:6" ht="22.5" customHeight="1">
      <c r="A5" s="167" t="s">
        <v>330</v>
      </c>
      <c r="B5" s="167"/>
      <c r="C5" s="167" t="s">
        <v>331</v>
      </c>
      <c r="D5" s="167" t="s">
        <v>332</v>
      </c>
      <c r="E5" s="167"/>
      <c r="F5" s="167"/>
    </row>
    <row r="6" spans="1:6" ht="22.5" customHeight="1">
      <c r="A6" s="78" t="s">
        <v>333</v>
      </c>
      <c r="B6" s="78" t="s">
        <v>334</v>
      </c>
      <c r="C6" s="167"/>
      <c r="D6" s="78" t="s">
        <v>335</v>
      </c>
      <c r="E6" s="78" t="s">
        <v>336</v>
      </c>
      <c r="F6" s="78" t="s">
        <v>337</v>
      </c>
    </row>
    <row r="7" spans="1:6" ht="22.5" customHeight="1">
      <c r="A7" s="126" t="s">
        <v>481</v>
      </c>
      <c r="B7" s="124" t="s">
        <v>458</v>
      </c>
      <c r="C7" s="132">
        <v>27313</v>
      </c>
      <c r="D7" s="128">
        <f>E7+F7</f>
        <v>29361</v>
      </c>
      <c r="E7" s="128">
        <v>29361</v>
      </c>
      <c r="F7" s="128"/>
    </row>
    <row r="8" spans="1:6" ht="22.5" customHeight="1">
      <c r="A8" s="126" t="s">
        <v>482</v>
      </c>
      <c r="B8" s="124" t="s">
        <v>492</v>
      </c>
      <c r="C8" s="132">
        <v>27313</v>
      </c>
      <c r="D8" s="128">
        <f aca="true" t="shared" si="0" ref="D8:D31">E8+F8</f>
        <v>29361</v>
      </c>
      <c r="E8" s="128">
        <v>29361</v>
      </c>
      <c r="F8" s="128"/>
    </row>
    <row r="9" spans="1:6" ht="22.5" customHeight="1">
      <c r="A9" s="126" t="s">
        <v>483</v>
      </c>
      <c r="B9" s="128" t="s">
        <v>459</v>
      </c>
      <c r="C9" s="132">
        <v>27313</v>
      </c>
      <c r="D9" s="128">
        <f t="shared" si="0"/>
        <v>29361</v>
      </c>
      <c r="E9" s="128">
        <v>29361</v>
      </c>
      <c r="F9" s="128"/>
    </row>
    <row r="10" spans="1:6" ht="22.5" customHeight="1">
      <c r="A10" s="126" t="s">
        <v>484</v>
      </c>
      <c r="B10" s="124" t="s">
        <v>460</v>
      </c>
      <c r="C10" s="132">
        <v>989214</v>
      </c>
      <c r="D10" s="128">
        <f t="shared" si="0"/>
        <v>1192673</v>
      </c>
      <c r="E10" s="128">
        <v>1192673</v>
      </c>
      <c r="F10" s="128"/>
    </row>
    <row r="11" spans="1:6" ht="22.5" customHeight="1">
      <c r="A11" s="126" t="s">
        <v>485</v>
      </c>
      <c r="B11" s="124" t="s">
        <v>493</v>
      </c>
      <c r="C11" s="132">
        <v>989214</v>
      </c>
      <c r="D11" s="128">
        <f t="shared" si="0"/>
        <v>1192673</v>
      </c>
      <c r="E11" s="128">
        <v>1192673</v>
      </c>
      <c r="F11" s="128"/>
    </row>
    <row r="12" spans="1:6" ht="22.5" customHeight="1">
      <c r="A12" s="127" t="s">
        <v>487</v>
      </c>
      <c r="B12" s="128" t="s">
        <v>461</v>
      </c>
      <c r="C12" s="133">
        <v>706581</v>
      </c>
      <c r="D12" s="128">
        <f t="shared" si="0"/>
        <v>840480</v>
      </c>
      <c r="E12" s="128">
        <v>840480</v>
      </c>
      <c r="F12" s="128"/>
    </row>
    <row r="13" spans="1:6" ht="22.5" customHeight="1">
      <c r="A13" s="127" t="s">
        <v>486</v>
      </c>
      <c r="B13" s="128" t="s">
        <v>462</v>
      </c>
      <c r="C13" s="133">
        <v>282633</v>
      </c>
      <c r="D13" s="128">
        <f t="shared" si="0"/>
        <v>336193</v>
      </c>
      <c r="E13" s="128">
        <v>336193</v>
      </c>
      <c r="F13" s="128"/>
    </row>
    <row r="14" spans="1:6" ht="22.5" customHeight="1">
      <c r="A14" s="127" t="s">
        <v>488</v>
      </c>
      <c r="B14" s="128" t="s">
        <v>463</v>
      </c>
      <c r="C14" s="133"/>
      <c r="D14" s="128">
        <f t="shared" si="0"/>
        <v>16000</v>
      </c>
      <c r="E14" s="128">
        <v>16000</v>
      </c>
      <c r="F14" s="128"/>
    </row>
    <row r="15" spans="1:6" ht="22.5" customHeight="1">
      <c r="A15" s="126">
        <v>210</v>
      </c>
      <c r="B15" s="124" t="s">
        <v>464</v>
      </c>
      <c r="C15" s="133">
        <v>300297</v>
      </c>
      <c r="D15" s="128">
        <f t="shared" si="0"/>
        <v>357204</v>
      </c>
      <c r="E15" s="128">
        <v>357204</v>
      </c>
      <c r="F15" s="128"/>
    </row>
    <row r="16" spans="1:6" ht="22.5" customHeight="1">
      <c r="A16" s="126" t="s">
        <v>489</v>
      </c>
      <c r="B16" s="124" t="s">
        <v>494</v>
      </c>
      <c r="C16" s="133">
        <v>300297</v>
      </c>
      <c r="D16" s="128">
        <f t="shared" si="0"/>
        <v>357204</v>
      </c>
      <c r="E16" s="128">
        <v>357204</v>
      </c>
      <c r="F16" s="128"/>
    </row>
    <row r="17" spans="1:6" ht="22.5" customHeight="1">
      <c r="A17" s="127">
        <v>2101101</v>
      </c>
      <c r="B17" s="128" t="s">
        <v>465</v>
      </c>
      <c r="C17" s="133">
        <v>195406</v>
      </c>
      <c r="D17" s="128">
        <f t="shared" si="0"/>
        <v>201544</v>
      </c>
      <c r="E17" s="128">
        <v>201544</v>
      </c>
      <c r="F17" s="128"/>
    </row>
    <row r="18" spans="1:6" ht="22.5" customHeight="1">
      <c r="A18" s="127">
        <v>2101102</v>
      </c>
      <c r="B18" s="128" t="s">
        <v>466</v>
      </c>
      <c r="C18" s="133">
        <v>104891</v>
      </c>
      <c r="D18" s="128">
        <f t="shared" si="0"/>
        <v>155660</v>
      </c>
      <c r="E18" s="128">
        <v>155660</v>
      </c>
      <c r="F18" s="128"/>
    </row>
    <row r="19" spans="1:6" ht="22.5" customHeight="1">
      <c r="A19" s="126">
        <v>211</v>
      </c>
      <c r="B19" s="124" t="s">
        <v>467</v>
      </c>
      <c r="C19" s="133">
        <v>9403503</v>
      </c>
      <c r="D19" s="128">
        <f t="shared" si="0"/>
        <v>10495475</v>
      </c>
      <c r="E19" s="128">
        <v>10495475</v>
      </c>
      <c r="F19" s="128"/>
    </row>
    <row r="20" spans="1:6" ht="22.5" customHeight="1">
      <c r="A20" s="125" t="s">
        <v>490</v>
      </c>
      <c r="B20" s="124" t="s">
        <v>495</v>
      </c>
      <c r="C20" s="133">
        <v>3511903</v>
      </c>
      <c r="D20" s="128">
        <f t="shared" si="0"/>
        <v>10395475</v>
      </c>
      <c r="E20" s="128">
        <v>10395475</v>
      </c>
      <c r="F20" s="128"/>
    </row>
    <row r="21" spans="1:6" ht="22.5" customHeight="1">
      <c r="A21" s="127">
        <v>2110101</v>
      </c>
      <c r="B21" s="128" t="s">
        <v>468</v>
      </c>
      <c r="C21" s="133">
        <v>3511903</v>
      </c>
      <c r="D21" s="128">
        <f t="shared" si="0"/>
        <v>5164141</v>
      </c>
      <c r="E21" s="128">
        <v>5164141</v>
      </c>
      <c r="F21" s="128"/>
    </row>
    <row r="22" spans="1:6" ht="22.5" customHeight="1">
      <c r="A22" s="127">
        <v>2110102</v>
      </c>
      <c r="B22" s="128" t="s">
        <v>469</v>
      </c>
      <c r="C22" s="128"/>
      <c r="D22" s="128">
        <f t="shared" si="0"/>
        <v>200000</v>
      </c>
      <c r="E22" s="128">
        <v>100000</v>
      </c>
      <c r="F22" s="128">
        <v>100000</v>
      </c>
    </row>
    <row r="23" spans="1:6" ht="22.5" customHeight="1">
      <c r="A23" s="127">
        <v>2110104</v>
      </c>
      <c r="B23" s="128" t="s">
        <v>470</v>
      </c>
      <c r="C23" s="128"/>
      <c r="D23" s="128">
        <f t="shared" si="0"/>
        <v>200000</v>
      </c>
      <c r="E23" s="128">
        <v>100000</v>
      </c>
      <c r="F23" s="128">
        <v>100000</v>
      </c>
    </row>
    <row r="24" spans="1:6" ht="22.5" customHeight="1">
      <c r="A24" s="127">
        <v>2110199</v>
      </c>
      <c r="B24" s="128" t="s">
        <v>471</v>
      </c>
      <c r="C24" s="128"/>
      <c r="D24" s="128">
        <f t="shared" si="0"/>
        <v>5031334</v>
      </c>
      <c r="E24" s="128">
        <f>5031334-1290000</f>
        <v>3741334</v>
      </c>
      <c r="F24" s="128">
        <v>1290000</v>
      </c>
    </row>
    <row r="25" spans="1:6" ht="22.5" customHeight="1">
      <c r="A25" s="126" t="s">
        <v>491</v>
      </c>
      <c r="B25" s="124" t="s">
        <v>496</v>
      </c>
      <c r="C25" s="133">
        <v>1511860</v>
      </c>
      <c r="D25" s="128">
        <f t="shared" si="0"/>
        <v>100000</v>
      </c>
      <c r="E25" s="128"/>
      <c r="F25" s="128">
        <v>100000</v>
      </c>
    </row>
    <row r="26" spans="1:6" ht="22.5" customHeight="1">
      <c r="A26" s="123" t="s">
        <v>472</v>
      </c>
      <c r="B26" s="129" t="s">
        <v>497</v>
      </c>
      <c r="C26" s="133">
        <v>1511860</v>
      </c>
      <c r="D26" s="128">
        <f t="shared" si="0"/>
        <v>100000</v>
      </c>
      <c r="E26" s="128"/>
      <c r="F26" s="128">
        <v>100000</v>
      </c>
    </row>
    <row r="27" spans="1:6" ht="22.5" customHeight="1">
      <c r="A27" s="122" t="s">
        <v>479</v>
      </c>
      <c r="B27" s="130" t="s">
        <v>498</v>
      </c>
      <c r="C27" s="133">
        <v>4379740</v>
      </c>
      <c r="D27" s="128">
        <f t="shared" si="0"/>
        <v>0</v>
      </c>
      <c r="E27" s="128"/>
      <c r="F27" s="128"/>
    </row>
    <row r="28" spans="1:6" ht="22.5" customHeight="1">
      <c r="A28" s="123" t="s">
        <v>473</v>
      </c>
      <c r="B28" s="129" t="s">
        <v>474</v>
      </c>
      <c r="C28" s="133">
        <v>4379740</v>
      </c>
      <c r="D28" s="128">
        <f t="shared" si="0"/>
        <v>0</v>
      </c>
      <c r="E28" s="128"/>
      <c r="F28" s="128"/>
    </row>
    <row r="29" spans="1:6" ht="22.5" customHeight="1">
      <c r="A29" s="122" t="s">
        <v>475</v>
      </c>
      <c r="B29" s="130" t="s">
        <v>476</v>
      </c>
      <c r="C29" s="133">
        <v>423949</v>
      </c>
      <c r="D29" s="128">
        <f t="shared" si="0"/>
        <v>504288</v>
      </c>
      <c r="E29" s="128">
        <v>504288</v>
      </c>
      <c r="F29" s="128"/>
    </row>
    <row r="30" spans="1:6" ht="22.5" customHeight="1">
      <c r="A30" s="122" t="s">
        <v>480</v>
      </c>
      <c r="B30" s="130" t="s">
        <v>499</v>
      </c>
      <c r="C30" s="133">
        <v>423949</v>
      </c>
      <c r="D30" s="128">
        <f t="shared" si="0"/>
        <v>504288</v>
      </c>
      <c r="E30" s="128">
        <v>504288</v>
      </c>
      <c r="F30" s="128"/>
    </row>
    <row r="31" spans="1:6" ht="22.5" customHeight="1">
      <c r="A31" s="122" t="s">
        <v>477</v>
      </c>
      <c r="B31" s="129" t="s">
        <v>478</v>
      </c>
      <c r="C31" s="133">
        <v>423949</v>
      </c>
      <c r="D31" s="128">
        <f t="shared" si="0"/>
        <v>504288</v>
      </c>
      <c r="E31" s="131">
        <v>504288</v>
      </c>
      <c r="F31" s="131"/>
    </row>
    <row r="32" spans="1:6" ht="22.5" customHeight="1">
      <c r="A32" s="110" t="s">
        <v>445</v>
      </c>
      <c r="B32" s="95"/>
      <c r="C32" s="95"/>
      <c r="D32" s="95"/>
      <c r="E32" s="95"/>
      <c r="F32" s="95"/>
    </row>
  </sheetData>
  <sheetProtection/>
  <mergeCells count="4">
    <mergeCell ref="A5:B5"/>
    <mergeCell ref="C5:C6"/>
    <mergeCell ref="D5:F5"/>
    <mergeCell ref="A2:F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showZeros="0" zoomScalePageLayoutView="0" workbookViewId="0" topLeftCell="A10">
      <selection activeCell="E32" sqref="E32"/>
    </sheetView>
  </sheetViews>
  <sheetFormatPr defaultColWidth="6.8515625" defaultRowHeight="19.5" customHeight="1"/>
  <cols>
    <col min="1" max="1" width="14.421875" style="96" customWidth="1"/>
    <col min="2" max="2" width="33.421875" style="96" customWidth="1"/>
    <col min="3" max="5" width="20.57421875" style="96" customWidth="1"/>
    <col min="6" max="16384" width="6.8515625" style="96" customWidth="1"/>
  </cols>
  <sheetData>
    <row r="1" spans="1:5" ht="19.5" customHeight="1">
      <c r="A1" s="28" t="s">
        <v>338</v>
      </c>
      <c r="E1" s="29"/>
    </row>
    <row r="2" spans="1:5" ht="34.5" customHeight="1">
      <c r="A2" s="115" t="s">
        <v>456</v>
      </c>
      <c r="B2" s="116"/>
      <c r="C2" s="116"/>
      <c r="D2" s="116"/>
      <c r="E2" s="116"/>
    </row>
    <row r="3" spans="1:5" ht="19.5" customHeight="1">
      <c r="A3" s="116"/>
      <c r="B3" s="116"/>
      <c r="C3" s="116"/>
      <c r="D3" s="116"/>
      <c r="E3" s="116"/>
    </row>
    <row r="4" spans="1:5" s="112" customFormat="1" ht="30.75" customHeight="1">
      <c r="A4" s="118" t="s">
        <v>500</v>
      </c>
      <c r="B4" s="102"/>
      <c r="C4" s="102"/>
      <c r="D4" s="102"/>
      <c r="E4" s="30" t="s">
        <v>449</v>
      </c>
    </row>
    <row r="5" spans="1:5" s="112" customFormat="1" ht="19.5" customHeight="1">
      <c r="A5" s="167" t="s">
        <v>339</v>
      </c>
      <c r="B5" s="167"/>
      <c r="C5" s="167" t="s">
        <v>340</v>
      </c>
      <c r="D5" s="167"/>
      <c r="E5" s="167"/>
    </row>
    <row r="6" spans="1:5" s="112" customFormat="1" ht="19.5" customHeight="1">
      <c r="A6" s="78" t="s">
        <v>333</v>
      </c>
      <c r="B6" s="78" t="s">
        <v>334</v>
      </c>
      <c r="C6" s="78" t="s">
        <v>316</v>
      </c>
      <c r="D6" s="78" t="s">
        <v>341</v>
      </c>
      <c r="E6" s="78" t="s">
        <v>342</v>
      </c>
    </row>
    <row r="7" spans="1:10" s="112" customFormat="1" ht="19.5" customHeight="1">
      <c r="A7" s="33" t="s">
        <v>343</v>
      </c>
      <c r="B7" s="31" t="s">
        <v>344</v>
      </c>
      <c r="C7" s="32">
        <f>D7+E7</f>
        <v>10989001</v>
      </c>
      <c r="D7" s="32">
        <f>D8+D40</f>
        <v>8722249</v>
      </c>
      <c r="E7" s="32">
        <f>E19</f>
        <v>2266752</v>
      </c>
      <c r="J7" s="49"/>
    </row>
    <row r="8" spans="1:7" s="112" customFormat="1" ht="19.5" customHeight="1">
      <c r="A8" s="33" t="s">
        <v>345</v>
      </c>
      <c r="B8" s="34" t="s">
        <v>346</v>
      </c>
      <c r="C8" s="35">
        <f>D8+E8</f>
        <v>8602249</v>
      </c>
      <c r="D8" s="35">
        <f>SUM(D9:D17)</f>
        <v>8602249</v>
      </c>
      <c r="E8" s="32"/>
      <c r="G8" s="49"/>
    </row>
    <row r="9" spans="1:11" s="112" customFormat="1" ht="19.5" customHeight="1">
      <c r="A9" s="33" t="s">
        <v>347</v>
      </c>
      <c r="B9" s="34" t="s">
        <v>348</v>
      </c>
      <c r="C9" s="35">
        <f aca="true" t="shared" si="0" ref="C9:C47">D9+E9</f>
        <v>1957404</v>
      </c>
      <c r="D9" s="32">
        <f>281268+805140+870996</f>
        <v>1957404</v>
      </c>
      <c r="E9" s="32"/>
      <c r="F9" s="49"/>
      <c r="G9" s="49"/>
      <c r="K9" s="49"/>
    </row>
    <row r="10" spans="1:8" s="112" customFormat="1" ht="19.5" customHeight="1">
      <c r="A10" s="33" t="s">
        <v>349</v>
      </c>
      <c r="B10" s="34" t="s">
        <v>350</v>
      </c>
      <c r="C10" s="35">
        <f t="shared" si="0"/>
        <v>1093860</v>
      </c>
      <c r="D10" s="32">
        <f>229416+46440+818004</f>
        <v>1093860</v>
      </c>
      <c r="E10" s="32"/>
      <c r="F10" s="49"/>
      <c r="H10" s="49"/>
    </row>
    <row r="11" spans="1:8" s="112" customFormat="1" ht="19.5" customHeight="1">
      <c r="A11" s="33" t="s">
        <v>351</v>
      </c>
      <c r="B11" s="34" t="s">
        <v>352</v>
      </c>
      <c r="C11" s="35">
        <f t="shared" si="0"/>
        <v>171420</v>
      </c>
      <c r="D11" s="32">
        <f>41676+129744</f>
        <v>171420</v>
      </c>
      <c r="E11" s="32"/>
      <c r="F11" s="49"/>
      <c r="H11" s="49"/>
    </row>
    <row r="12" spans="1:8" s="142" customFormat="1" ht="19.5" customHeight="1">
      <c r="A12" s="137" t="s">
        <v>353</v>
      </c>
      <c r="B12" s="138" t="s">
        <v>354</v>
      </c>
      <c r="C12" s="139">
        <f t="shared" si="0"/>
        <v>2070108</v>
      </c>
      <c r="D12" s="140">
        <v>2070108</v>
      </c>
      <c r="E12" s="140"/>
      <c r="F12" s="141"/>
      <c r="G12" s="141"/>
      <c r="H12" s="141"/>
    </row>
    <row r="13" spans="1:10" s="112" customFormat="1" ht="19.5" customHeight="1">
      <c r="A13" s="33" t="s">
        <v>355</v>
      </c>
      <c r="B13" s="34" t="s">
        <v>356</v>
      </c>
      <c r="C13" s="35">
        <f t="shared" si="0"/>
        <v>840480</v>
      </c>
      <c r="D13" s="32">
        <v>840480</v>
      </c>
      <c r="E13" s="32"/>
      <c r="F13" s="49"/>
      <c r="J13" s="49"/>
    </row>
    <row r="14" spans="1:11" s="112" customFormat="1" ht="19.5" customHeight="1">
      <c r="A14" s="33" t="s">
        <v>357</v>
      </c>
      <c r="B14" s="34" t="s">
        <v>358</v>
      </c>
      <c r="C14" s="35">
        <f t="shared" si="0"/>
        <v>336193</v>
      </c>
      <c r="D14" s="32">
        <v>336193</v>
      </c>
      <c r="E14" s="32"/>
      <c r="F14" s="49"/>
      <c r="G14" s="49"/>
      <c r="K14" s="49"/>
    </row>
    <row r="15" spans="1:11" s="112" customFormat="1" ht="19.5" customHeight="1">
      <c r="A15" s="137" t="s">
        <v>504</v>
      </c>
      <c r="B15" s="34" t="s">
        <v>503</v>
      </c>
      <c r="C15" s="35">
        <v>357204</v>
      </c>
      <c r="D15" s="32">
        <v>357204</v>
      </c>
      <c r="E15" s="32"/>
      <c r="F15" s="49"/>
      <c r="G15" s="49"/>
      <c r="K15" s="49"/>
    </row>
    <row r="16" spans="1:11" s="112" customFormat="1" ht="19.5" customHeight="1">
      <c r="A16" s="137" t="s">
        <v>505</v>
      </c>
      <c r="B16" s="138" t="s">
        <v>508</v>
      </c>
      <c r="C16" s="35">
        <f t="shared" si="0"/>
        <v>504288</v>
      </c>
      <c r="D16" s="32">
        <v>504288</v>
      </c>
      <c r="E16" s="32"/>
      <c r="F16" s="49"/>
      <c r="G16" s="49"/>
      <c r="K16" s="49"/>
    </row>
    <row r="17" spans="1:11" s="112" customFormat="1" ht="19.5" customHeight="1">
      <c r="A17" s="137" t="s">
        <v>506</v>
      </c>
      <c r="B17" s="138" t="s">
        <v>507</v>
      </c>
      <c r="C17" s="35">
        <f t="shared" si="0"/>
        <v>1271292</v>
      </c>
      <c r="D17" s="32">
        <v>1271292</v>
      </c>
      <c r="E17" s="32"/>
      <c r="F17" s="49"/>
      <c r="G17" s="49"/>
      <c r="K17" s="49"/>
    </row>
    <row r="18" spans="1:11" s="112" customFormat="1" ht="19.5" customHeight="1">
      <c r="A18" s="33"/>
      <c r="B18" s="136"/>
      <c r="C18" s="35"/>
      <c r="D18" s="32"/>
      <c r="E18" s="32"/>
      <c r="F18" s="49"/>
      <c r="G18" s="49"/>
      <c r="K18" s="49"/>
    </row>
    <row r="19" spans="1:11" s="112" customFormat="1" ht="19.5" customHeight="1">
      <c r="A19" s="135" t="s">
        <v>501</v>
      </c>
      <c r="B19" s="136" t="s">
        <v>502</v>
      </c>
      <c r="C19" s="35"/>
      <c r="D19" s="32"/>
      <c r="E19" s="32">
        <f>SUM(E20:E39)</f>
        <v>2266752</v>
      </c>
      <c r="F19" s="49"/>
      <c r="G19" s="49"/>
      <c r="K19" s="49"/>
    </row>
    <row r="20" spans="1:7" s="112" customFormat="1" ht="19.5" customHeight="1">
      <c r="A20" s="33" t="s">
        <v>360</v>
      </c>
      <c r="B20" s="37" t="s">
        <v>361</v>
      </c>
      <c r="C20" s="35">
        <f t="shared" si="0"/>
        <v>0</v>
      </c>
      <c r="D20" s="32"/>
      <c r="E20" s="32"/>
      <c r="F20" s="49"/>
      <c r="G20" s="49"/>
    </row>
    <row r="21" spans="1:7" s="112" customFormat="1" ht="19.5" customHeight="1">
      <c r="A21" s="33" t="s">
        <v>362</v>
      </c>
      <c r="B21" s="36" t="s">
        <v>363</v>
      </c>
      <c r="C21" s="35">
        <f t="shared" si="0"/>
        <v>900000</v>
      </c>
      <c r="D21" s="32"/>
      <c r="E21" s="32">
        <v>900000</v>
      </c>
      <c r="F21" s="49"/>
      <c r="G21" s="49"/>
    </row>
    <row r="22" spans="1:16" s="112" customFormat="1" ht="19.5" customHeight="1">
      <c r="A22" s="33" t="s">
        <v>364</v>
      </c>
      <c r="B22" s="36" t="s">
        <v>365</v>
      </c>
      <c r="C22" s="35">
        <f t="shared" si="0"/>
        <v>0</v>
      </c>
      <c r="D22" s="32"/>
      <c r="E22" s="32"/>
      <c r="F22" s="49"/>
      <c r="G22" s="49"/>
      <c r="P22" s="49"/>
    </row>
    <row r="23" spans="1:11" s="112" customFormat="1" ht="19.5" customHeight="1">
      <c r="A23" s="33" t="s">
        <v>366</v>
      </c>
      <c r="B23" s="37" t="s">
        <v>367</v>
      </c>
      <c r="C23" s="35">
        <f t="shared" si="0"/>
        <v>100000</v>
      </c>
      <c r="D23" s="32"/>
      <c r="E23" s="32">
        <v>100000</v>
      </c>
      <c r="F23" s="49"/>
      <c r="G23" s="49"/>
      <c r="H23" s="49"/>
      <c r="K23" s="49"/>
    </row>
    <row r="24" spans="1:9" s="112" customFormat="1" ht="19.5" customHeight="1">
      <c r="A24" s="33" t="s">
        <v>368</v>
      </c>
      <c r="B24" s="37" t="s">
        <v>369</v>
      </c>
      <c r="C24" s="35">
        <f t="shared" si="0"/>
        <v>0</v>
      </c>
      <c r="D24" s="32"/>
      <c r="E24" s="32"/>
      <c r="F24" s="49"/>
      <c r="G24" s="49"/>
      <c r="H24" s="49"/>
      <c r="I24" s="49"/>
    </row>
    <row r="25" spans="1:10" s="112" customFormat="1" ht="19.5" customHeight="1">
      <c r="A25" s="33" t="s">
        <v>370</v>
      </c>
      <c r="B25" s="37" t="s">
        <v>371</v>
      </c>
      <c r="C25" s="35">
        <f t="shared" si="0"/>
        <v>25000</v>
      </c>
      <c r="D25" s="32"/>
      <c r="E25" s="32">
        <v>25000</v>
      </c>
      <c r="F25" s="49"/>
      <c r="G25" s="49"/>
      <c r="H25" s="49"/>
      <c r="I25" s="49"/>
      <c r="J25" s="49"/>
    </row>
    <row r="26" spans="1:8" s="112" customFormat="1" ht="19.5" customHeight="1">
      <c r="A26" s="33" t="s">
        <v>372</v>
      </c>
      <c r="B26" s="37" t="s">
        <v>373</v>
      </c>
      <c r="C26" s="35">
        <f t="shared" si="0"/>
        <v>29361</v>
      </c>
      <c r="D26" s="32"/>
      <c r="E26" s="32">
        <v>29361</v>
      </c>
      <c r="F26" s="49"/>
      <c r="G26" s="49"/>
      <c r="H26" s="49"/>
    </row>
    <row r="27" spans="1:9" s="112" customFormat="1" ht="19.5" customHeight="1">
      <c r="A27" s="33" t="s">
        <v>374</v>
      </c>
      <c r="B27" s="37" t="s">
        <v>375</v>
      </c>
      <c r="C27" s="35">
        <f t="shared" si="0"/>
        <v>180000</v>
      </c>
      <c r="D27" s="32"/>
      <c r="E27" s="32">
        <v>180000</v>
      </c>
      <c r="F27" s="49"/>
      <c r="I27" s="49"/>
    </row>
    <row r="28" spans="1:8" s="112" customFormat="1" ht="19.5" customHeight="1">
      <c r="A28" s="33" t="s">
        <v>376</v>
      </c>
      <c r="B28" s="37" t="s">
        <v>377</v>
      </c>
      <c r="C28" s="35">
        <f t="shared" si="0"/>
        <v>150000</v>
      </c>
      <c r="D28" s="32"/>
      <c r="E28" s="32">
        <v>150000</v>
      </c>
      <c r="F28" s="49"/>
      <c r="G28" s="49"/>
      <c r="H28" s="49"/>
    </row>
    <row r="29" spans="1:6" s="112" customFormat="1" ht="19.5" customHeight="1">
      <c r="A29" s="33" t="s">
        <v>378</v>
      </c>
      <c r="B29" s="37" t="s">
        <v>379</v>
      </c>
      <c r="C29" s="35">
        <f t="shared" si="0"/>
        <v>0</v>
      </c>
      <c r="D29" s="32"/>
      <c r="E29" s="32"/>
      <c r="F29" s="49"/>
    </row>
    <row r="30" spans="1:8" s="112" customFormat="1" ht="19.5" customHeight="1">
      <c r="A30" s="33" t="s">
        <v>380</v>
      </c>
      <c r="B30" s="37" t="s">
        <v>381</v>
      </c>
      <c r="C30" s="35">
        <f t="shared" si="0"/>
        <v>0</v>
      </c>
      <c r="D30" s="32"/>
      <c r="E30" s="32"/>
      <c r="F30" s="49"/>
      <c r="G30" s="49"/>
      <c r="H30" s="49"/>
    </row>
    <row r="31" spans="1:8" s="112" customFormat="1" ht="19.5" customHeight="1">
      <c r="A31" s="33" t="s">
        <v>382</v>
      </c>
      <c r="B31" s="37" t="s">
        <v>383</v>
      </c>
      <c r="C31" s="35">
        <f t="shared" si="0"/>
        <v>0</v>
      </c>
      <c r="D31" s="32"/>
      <c r="E31" s="32"/>
      <c r="F31" s="49"/>
      <c r="G31" s="49"/>
      <c r="H31" s="49"/>
    </row>
    <row r="32" spans="1:19" s="112" customFormat="1" ht="19.5" customHeight="1">
      <c r="A32" s="33" t="s">
        <v>384</v>
      </c>
      <c r="B32" s="37" t="s">
        <v>385</v>
      </c>
      <c r="C32" s="35">
        <f t="shared" si="0"/>
        <v>162600</v>
      </c>
      <c r="D32" s="32"/>
      <c r="E32" s="32">
        <f>242600-80000</f>
        <v>162600</v>
      </c>
      <c r="F32" s="49"/>
      <c r="G32" s="49"/>
      <c r="J32" s="49"/>
      <c r="S32" s="49"/>
    </row>
    <row r="33" spans="1:7" s="112" customFormat="1" ht="19.5" customHeight="1">
      <c r="A33" s="33" t="s">
        <v>386</v>
      </c>
      <c r="B33" s="37" t="s">
        <v>387</v>
      </c>
      <c r="C33" s="35">
        <f t="shared" si="0"/>
        <v>0</v>
      </c>
      <c r="D33" s="32"/>
      <c r="E33" s="32"/>
      <c r="F33" s="49"/>
      <c r="G33" s="49"/>
    </row>
    <row r="34" spans="1:9" s="112" customFormat="1" ht="19.5" customHeight="1">
      <c r="A34" s="33" t="s">
        <v>388</v>
      </c>
      <c r="B34" s="36" t="s">
        <v>389</v>
      </c>
      <c r="C34" s="35">
        <f t="shared" si="0"/>
        <v>131282</v>
      </c>
      <c r="D34" s="32"/>
      <c r="E34" s="32">
        <v>131282</v>
      </c>
      <c r="F34" s="49"/>
      <c r="G34" s="49"/>
      <c r="H34" s="49"/>
      <c r="I34" s="49"/>
    </row>
    <row r="35" spans="1:7" s="112" customFormat="1" ht="19.5" customHeight="1">
      <c r="A35" s="33" t="s">
        <v>390</v>
      </c>
      <c r="B35" s="37" t="s">
        <v>391</v>
      </c>
      <c r="C35" s="35">
        <f t="shared" si="0"/>
        <v>68509</v>
      </c>
      <c r="D35" s="32"/>
      <c r="E35" s="32">
        <v>68509</v>
      </c>
      <c r="F35" s="49"/>
      <c r="G35" s="49"/>
    </row>
    <row r="36" spans="1:16" s="112" customFormat="1" ht="19.5" customHeight="1">
      <c r="A36" s="33" t="s">
        <v>392</v>
      </c>
      <c r="B36" s="37" t="s">
        <v>393</v>
      </c>
      <c r="C36" s="35">
        <f t="shared" si="0"/>
        <v>270000</v>
      </c>
      <c r="D36" s="32"/>
      <c r="E36" s="32">
        <v>270000</v>
      </c>
      <c r="F36" s="49"/>
      <c r="G36" s="49"/>
      <c r="I36" s="49"/>
      <c r="P36" s="49"/>
    </row>
    <row r="37" spans="1:16" s="112" customFormat="1" ht="19.5" customHeight="1">
      <c r="A37" s="33" t="s">
        <v>394</v>
      </c>
      <c r="B37" s="37" t="s">
        <v>395</v>
      </c>
      <c r="C37" s="35">
        <f t="shared" si="0"/>
        <v>250000</v>
      </c>
      <c r="D37" s="32"/>
      <c r="E37" s="32">
        <v>250000</v>
      </c>
      <c r="F37" s="49"/>
      <c r="G37" s="49"/>
      <c r="H37" s="49"/>
      <c r="P37" s="49"/>
    </row>
    <row r="38" spans="1:10" s="112" customFormat="1" ht="19.5" customHeight="1">
      <c r="A38" s="33" t="s">
        <v>396</v>
      </c>
      <c r="B38" s="37" t="s">
        <v>397</v>
      </c>
      <c r="C38" s="35">
        <f t="shared" si="0"/>
        <v>0</v>
      </c>
      <c r="D38" s="32"/>
      <c r="E38" s="32"/>
      <c r="F38" s="49"/>
      <c r="G38" s="49"/>
      <c r="H38" s="49"/>
      <c r="J38" s="49"/>
    </row>
    <row r="39" spans="1:9" s="112" customFormat="1" ht="19.5" customHeight="1">
      <c r="A39" s="33" t="s">
        <v>398</v>
      </c>
      <c r="B39" s="37" t="s">
        <v>399</v>
      </c>
      <c r="C39" s="35">
        <f t="shared" si="0"/>
        <v>0</v>
      </c>
      <c r="D39" s="32"/>
      <c r="E39" s="32"/>
      <c r="F39" s="49"/>
      <c r="G39" s="49"/>
      <c r="H39" s="49"/>
      <c r="I39" s="49"/>
    </row>
    <row r="40" spans="1:8" s="112" customFormat="1" ht="19.5" customHeight="1">
      <c r="A40" s="33" t="s">
        <v>400</v>
      </c>
      <c r="B40" s="34" t="s">
        <v>401</v>
      </c>
      <c r="C40" s="35">
        <f t="shared" si="0"/>
        <v>120000</v>
      </c>
      <c r="D40" s="35">
        <f>D41+D42+D43+D44+D45+D46+D47</f>
        <v>120000</v>
      </c>
      <c r="E40" s="32"/>
      <c r="F40" s="49"/>
      <c r="H40" s="49"/>
    </row>
    <row r="41" spans="1:7" s="112" customFormat="1" ht="19.5" customHeight="1">
      <c r="A41" s="33" t="s">
        <v>402</v>
      </c>
      <c r="B41" s="37" t="s">
        <v>403</v>
      </c>
      <c r="C41" s="35">
        <f t="shared" si="0"/>
        <v>0</v>
      </c>
      <c r="D41" s="32"/>
      <c r="E41" s="32"/>
      <c r="F41" s="49"/>
      <c r="G41" s="49"/>
    </row>
    <row r="42" spans="1:10" s="112" customFormat="1" ht="19.5" customHeight="1">
      <c r="A42" s="33" t="s">
        <v>404</v>
      </c>
      <c r="B42" s="37" t="s">
        <v>405</v>
      </c>
      <c r="C42" s="35">
        <f t="shared" si="0"/>
        <v>0</v>
      </c>
      <c r="D42" s="32"/>
      <c r="E42" s="32"/>
      <c r="F42" s="49"/>
      <c r="G42" s="49"/>
      <c r="I42" s="49"/>
      <c r="J42" s="49"/>
    </row>
    <row r="43" spans="1:8" s="112" customFormat="1" ht="19.5" customHeight="1">
      <c r="A43" s="33" t="s">
        <v>406</v>
      </c>
      <c r="B43" s="37" t="s">
        <v>359</v>
      </c>
      <c r="C43" s="35">
        <f t="shared" si="0"/>
        <v>120000</v>
      </c>
      <c r="D43" s="32">
        <v>120000</v>
      </c>
      <c r="E43" s="32"/>
      <c r="F43" s="49"/>
      <c r="G43" s="49"/>
      <c r="H43" s="49"/>
    </row>
    <row r="44" spans="1:7" s="112" customFormat="1" ht="19.5" customHeight="1">
      <c r="A44" s="33" t="s">
        <v>407</v>
      </c>
      <c r="B44" s="37" t="s">
        <v>408</v>
      </c>
      <c r="C44" s="35">
        <f t="shared" si="0"/>
        <v>0</v>
      </c>
      <c r="D44" s="32"/>
      <c r="E44" s="32"/>
      <c r="F44" s="49"/>
      <c r="G44" s="49"/>
    </row>
    <row r="45" spans="1:7" s="112" customFormat="1" ht="19.5" customHeight="1">
      <c r="A45" s="33" t="s">
        <v>409</v>
      </c>
      <c r="B45" s="37" t="s">
        <v>410</v>
      </c>
      <c r="C45" s="35">
        <f t="shared" si="0"/>
        <v>0</v>
      </c>
      <c r="D45" s="32"/>
      <c r="E45" s="32"/>
      <c r="F45" s="49"/>
      <c r="G45" s="49"/>
    </row>
    <row r="46" spans="1:7" s="112" customFormat="1" ht="19.5" customHeight="1">
      <c r="A46" s="33" t="s">
        <v>411</v>
      </c>
      <c r="B46" s="37" t="s">
        <v>412</v>
      </c>
      <c r="C46" s="35">
        <f t="shared" si="0"/>
        <v>0</v>
      </c>
      <c r="D46" s="32"/>
      <c r="E46" s="32"/>
      <c r="F46" s="49"/>
      <c r="G46" s="49"/>
    </row>
    <row r="47" spans="1:6" s="112" customFormat="1" ht="19.5" customHeight="1">
      <c r="A47" s="33" t="s">
        <v>413</v>
      </c>
      <c r="B47" s="37" t="s">
        <v>414</v>
      </c>
      <c r="C47" s="35">
        <f t="shared" si="0"/>
        <v>0</v>
      </c>
      <c r="D47" s="32"/>
      <c r="E47" s="32"/>
      <c r="F47" s="49"/>
    </row>
    <row r="48" spans="3:5" ht="19.5" customHeight="1">
      <c r="C48" s="95"/>
      <c r="D48" s="95"/>
      <c r="E48" s="95"/>
    </row>
    <row r="49" spans="4:14" ht="19.5" customHeight="1">
      <c r="D49" s="95"/>
      <c r="E49" s="95"/>
      <c r="F49" s="95"/>
      <c r="N49" s="95"/>
    </row>
  </sheetData>
  <sheetProtection/>
  <mergeCells count="2">
    <mergeCell ref="A5:B5"/>
    <mergeCell ref="C5:E5"/>
  </mergeCells>
  <printOptions horizontalCentered="1"/>
  <pageMargins left="0.1968503937007874" right="0.1968503937007874" top="0" bottom="0.7874015748031497" header="0.5118110236220472" footer="0.5118110236220472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I15" sqref="I15"/>
    </sheetView>
  </sheetViews>
  <sheetFormatPr defaultColWidth="6.8515625" defaultRowHeight="12.75" customHeight="1"/>
  <cols>
    <col min="1" max="12" width="11.57421875" style="96" customWidth="1"/>
    <col min="13" max="16384" width="6.8515625" style="96" customWidth="1"/>
  </cols>
  <sheetData>
    <row r="1" spans="1:12" ht="19.5" customHeight="1">
      <c r="A1" s="28" t="s">
        <v>415</v>
      </c>
      <c r="L1" s="38"/>
    </row>
    <row r="2" spans="1:12" ht="33">
      <c r="A2" s="50" t="s">
        <v>455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9.5" customHeight="1">
      <c r="A3" s="11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30.75" customHeight="1">
      <c r="A4" s="143" t="s">
        <v>500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0" t="s">
        <v>449</v>
      </c>
    </row>
    <row r="5" spans="1:12" ht="19.5" customHeight="1">
      <c r="A5" s="167" t="s">
        <v>416</v>
      </c>
      <c r="B5" s="167"/>
      <c r="C5" s="167"/>
      <c r="D5" s="167"/>
      <c r="E5" s="167"/>
      <c r="F5" s="169"/>
      <c r="G5" s="167" t="s">
        <v>417</v>
      </c>
      <c r="H5" s="167"/>
      <c r="I5" s="167"/>
      <c r="J5" s="167"/>
      <c r="K5" s="167"/>
      <c r="L5" s="167"/>
    </row>
    <row r="6" spans="1:12" ht="14.25">
      <c r="A6" s="170" t="s">
        <v>316</v>
      </c>
      <c r="B6" s="172" t="s">
        <v>418</v>
      </c>
      <c r="C6" s="170" t="s">
        <v>419</v>
      </c>
      <c r="D6" s="170"/>
      <c r="E6" s="170"/>
      <c r="F6" s="174" t="s">
        <v>420</v>
      </c>
      <c r="G6" s="175" t="s">
        <v>316</v>
      </c>
      <c r="H6" s="177" t="s">
        <v>418</v>
      </c>
      <c r="I6" s="170" t="s">
        <v>419</v>
      </c>
      <c r="J6" s="170"/>
      <c r="K6" s="178"/>
      <c r="L6" s="170" t="s">
        <v>420</v>
      </c>
    </row>
    <row r="7" spans="1:12" ht="28.5">
      <c r="A7" s="171"/>
      <c r="B7" s="173"/>
      <c r="C7" s="39" t="s">
        <v>335</v>
      </c>
      <c r="D7" s="40" t="s">
        <v>421</v>
      </c>
      <c r="E7" s="40" t="s">
        <v>422</v>
      </c>
      <c r="F7" s="171"/>
      <c r="G7" s="176"/>
      <c r="H7" s="173"/>
      <c r="I7" s="41" t="s">
        <v>335</v>
      </c>
      <c r="J7" s="40" t="s">
        <v>421</v>
      </c>
      <c r="K7" s="42" t="s">
        <v>422</v>
      </c>
      <c r="L7" s="171"/>
    </row>
    <row r="8" spans="1:12" ht="22.5" customHeight="1">
      <c r="A8" s="113">
        <f>E8+F8</f>
        <v>490000</v>
      </c>
      <c r="B8" s="113"/>
      <c r="C8" s="113">
        <f>E8</f>
        <v>290000</v>
      </c>
      <c r="D8" s="113"/>
      <c r="E8" s="113">
        <v>290000</v>
      </c>
      <c r="F8" s="114">
        <v>200000</v>
      </c>
      <c r="G8" s="43">
        <f>I8+L8</f>
        <v>450000</v>
      </c>
      <c r="H8" s="32"/>
      <c r="I8" s="44">
        <v>270000</v>
      </c>
      <c r="J8" s="45"/>
      <c r="K8" s="43">
        <v>270000</v>
      </c>
      <c r="L8" s="32">
        <v>180000</v>
      </c>
    </row>
    <row r="9" spans="2:12" ht="22.5" customHeight="1">
      <c r="B9" s="95"/>
      <c r="G9" s="95"/>
      <c r="H9" s="95"/>
      <c r="I9" s="95"/>
      <c r="J9" s="95"/>
      <c r="K9" s="95"/>
      <c r="L9" s="95"/>
    </row>
    <row r="10" spans="7:12" ht="12.75" customHeight="1">
      <c r="G10" s="95"/>
      <c r="H10" s="95"/>
      <c r="I10" s="95"/>
      <c r="J10" s="95"/>
      <c r="K10" s="95"/>
      <c r="L10" s="95"/>
    </row>
    <row r="11" spans="7:12" ht="12.75" customHeight="1">
      <c r="G11" s="95"/>
      <c r="H11" s="95"/>
      <c r="I11" s="95"/>
      <c r="J11" s="95"/>
      <c r="K11" s="95"/>
      <c r="L11" s="95"/>
    </row>
    <row r="12" spans="7:12" ht="12.75" customHeight="1">
      <c r="G12" s="95"/>
      <c r="H12" s="95"/>
      <c r="I12" s="95"/>
      <c r="L12" s="95"/>
    </row>
    <row r="13" spans="6:11" ht="12.75" customHeight="1">
      <c r="F13" s="95"/>
      <c r="G13" s="95"/>
      <c r="H13" s="95"/>
      <c r="I13" s="95"/>
      <c r="J13" s="95"/>
      <c r="K13" s="95"/>
    </row>
    <row r="14" spans="4:9" ht="12.75" customHeight="1">
      <c r="D14" s="95"/>
      <c r="G14" s="95"/>
      <c r="H14" s="95"/>
      <c r="I14" s="95"/>
    </row>
  </sheetData>
  <sheetProtection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4" sqref="A4"/>
    </sheetView>
  </sheetViews>
  <sheetFormatPr defaultColWidth="6.8515625" defaultRowHeight="12.75" customHeight="1"/>
  <cols>
    <col min="1" max="1" width="19.421875" style="96" customWidth="1"/>
    <col min="2" max="2" width="52.421875" style="96" customWidth="1"/>
    <col min="3" max="5" width="18.28125" style="96" customWidth="1"/>
    <col min="6" max="16384" width="6.8515625" style="96" customWidth="1"/>
  </cols>
  <sheetData>
    <row r="1" spans="1:5" ht="19.5" customHeight="1">
      <c r="A1" s="28" t="s">
        <v>423</v>
      </c>
      <c r="E1" s="29"/>
    </row>
    <row r="2" spans="1:5" ht="33">
      <c r="A2" s="50" t="s">
        <v>454</v>
      </c>
      <c r="B2" s="107"/>
      <c r="C2" s="107"/>
      <c r="D2" s="107"/>
      <c r="E2" s="107"/>
    </row>
    <row r="3" spans="1:5" ht="19.5" customHeight="1">
      <c r="A3" s="107"/>
      <c r="B3" s="107"/>
      <c r="C3" s="107"/>
      <c r="D3" s="107"/>
      <c r="E3" s="107"/>
    </row>
    <row r="4" spans="1:5" ht="30.75" customHeight="1">
      <c r="A4" s="118" t="s">
        <v>500</v>
      </c>
      <c r="B4" s="108"/>
      <c r="C4" s="108"/>
      <c r="D4" s="108"/>
      <c r="E4" s="109" t="s">
        <v>449</v>
      </c>
    </row>
    <row r="5" spans="1:5" ht="22.5" customHeight="1">
      <c r="A5" s="167" t="s">
        <v>333</v>
      </c>
      <c r="B5" s="169" t="s">
        <v>334</v>
      </c>
      <c r="C5" s="167" t="s">
        <v>424</v>
      </c>
      <c r="D5" s="167"/>
      <c r="E5" s="167"/>
    </row>
    <row r="6" spans="1:5" ht="22.5" customHeight="1">
      <c r="A6" s="171"/>
      <c r="B6" s="171"/>
      <c r="C6" s="39" t="s">
        <v>316</v>
      </c>
      <c r="D6" s="39" t="s">
        <v>336</v>
      </c>
      <c r="E6" s="39" t="s">
        <v>337</v>
      </c>
    </row>
    <row r="7" spans="1:5" ht="22.5" customHeight="1">
      <c r="A7" s="78" t="s">
        <v>548</v>
      </c>
      <c r="B7" s="78"/>
      <c r="C7" s="78"/>
      <c r="D7" s="78"/>
      <c r="E7" s="78"/>
    </row>
    <row r="8" spans="1:5" ht="22.5" customHeight="1">
      <c r="A8" s="46"/>
      <c r="B8" s="47"/>
      <c r="C8" s="45"/>
      <c r="D8" s="43"/>
      <c r="E8" s="32"/>
    </row>
    <row r="9" spans="1:5" ht="22.5" customHeight="1">
      <c r="A9" s="110" t="s">
        <v>446</v>
      </c>
      <c r="B9" s="95"/>
      <c r="C9" s="95"/>
      <c r="D9" s="95"/>
      <c r="E9" s="95"/>
    </row>
    <row r="10" spans="1:5" ht="20.25" customHeight="1">
      <c r="A10" s="95"/>
      <c r="B10" s="95"/>
      <c r="C10" s="95"/>
      <c r="D10" s="95"/>
      <c r="E10" s="95"/>
    </row>
    <row r="11" spans="1:5" ht="12.75" customHeight="1">
      <c r="A11" s="95"/>
      <c r="B11" s="95"/>
      <c r="C11" s="95"/>
      <c r="E11" s="95"/>
    </row>
    <row r="12" spans="1:5" ht="12.75" customHeight="1">
      <c r="A12" s="95"/>
      <c r="B12" s="95"/>
      <c r="C12" s="95"/>
      <c r="D12" s="95"/>
      <c r="E12" s="95"/>
    </row>
    <row r="13" spans="1:5" ht="12.75" customHeight="1">
      <c r="A13" s="95"/>
      <c r="B13" s="95"/>
      <c r="C13" s="95"/>
      <c r="E13" s="95"/>
    </row>
    <row r="14" spans="1:5" ht="12.75" customHeight="1">
      <c r="A14" s="95"/>
      <c r="B14" s="95"/>
      <c r="D14" s="95"/>
      <c r="E14" s="95"/>
    </row>
    <row r="15" spans="1:5" ht="12.75" customHeight="1">
      <c r="A15" s="95"/>
      <c r="E15" s="95"/>
    </row>
  </sheetData>
  <sheetProtection/>
  <mergeCells count="3">
    <mergeCell ref="A5:A6"/>
    <mergeCell ref="B5:B6"/>
    <mergeCell ref="C5:E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zoomScalePageLayoutView="0" workbookViewId="0" topLeftCell="A1">
      <selection activeCell="A7" sqref="A7"/>
    </sheetView>
  </sheetViews>
  <sheetFormatPr defaultColWidth="6.8515625" defaultRowHeight="19.5" customHeight="1"/>
  <cols>
    <col min="1" max="4" width="34.421875" style="96" customWidth="1"/>
    <col min="5" max="159" width="6.7109375" style="96" customWidth="1"/>
    <col min="160" max="16384" width="6.8515625" style="96" customWidth="1"/>
  </cols>
  <sheetData>
    <row r="1" spans="1:251" ht="19.5" customHeight="1">
      <c r="A1" s="28" t="s">
        <v>425</v>
      </c>
      <c r="B1" s="48"/>
      <c r="C1" s="49"/>
      <c r="D1" s="2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</row>
    <row r="2" spans="1:251" ht="33.75" customHeight="1">
      <c r="A2" s="50" t="s">
        <v>453</v>
      </c>
      <c r="B2" s="51"/>
      <c r="C2" s="52"/>
      <c r="D2" s="5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</row>
    <row r="3" spans="1:251" ht="19.5" customHeight="1">
      <c r="A3" s="51"/>
      <c r="B3" s="51"/>
      <c r="C3" s="52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spans="1:251" ht="30.75" customHeight="1">
      <c r="A4" s="118" t="s">
        <v>500</v>
      </c>
      <c r="B4" s="53"/>
      <c r="C4" s="54"/>
      <c r="D4" s="30" t="s">
        <v>449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</row>
    <row r="5" spans="1:251" ht="22.5" customHeight="1">
      <c r="A5" s="167" t="s">
        <v>312</v>
      </c>
      <c r="B5" s="167"/>
      <c r="C5" s="167" t="s">
        <v>313</v>
      </c>
      <c r="D5" s="167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</row>
    <row r="6" spans="1:251" ht="22.5" customHeight="1">
      <c r="A6" s="79" t="s">
        <v>314</v>
      </c>
      <c r="B6" s="55" t="s">
        <v>315</v>
      </c>
      <c r="C6" s="79" t="s">
        <v>314</v>
      </c>
      <c r="D6" s="79" t="s">
        <v>315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</row>
    <row r="7" spans="1:251" ht="22.5" customHeight="1">
      <c r="A7" s="56" t="s">
        <v>549</v>
      </c>
      <c r="B7" s="57">
        <v>12579001</v>
      </c>
      <c r="C7" s="162" t="s">
        <v>458</v>
      </c>
      <c r="D7" s="58">
        <v>29361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ht="22.5" customHeight="1">
      <c r="A8" s="59" t="s">
        <v>426</v>
      </c>
      <c r="B8" s="32"/>
      <c r="C8" s="163" t="s">
        <v>460</v>
      </c>
      <c r="D8" s="61">
        <v>1192673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</row>
    <row r="9" spans="1:251" ht="22.5" customHeight="1">
      <c r="A9" s="62" t="s">
        <v>427</v>
      </c>
      <c r="B9" s="57"/>
      <c r="C9" s="163" t="s">
        <v>464</v>
      </c>
      <c r="D9" s="61">
        <v>357204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</row>
    <row r="10" spans="1:251" ht="22.5" customHeight="1">
      <c r="A10" s="63" t="s">
        <v>428</v>
      </c>
      <c r="B10" s="64"/>
      <c r="C10" s="163" t="s">
        <v>467</v>
      </c>
      <c r="D10" s="61">
        <v>10495475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</row>
    <row r="11" spans="1:251" ht="22.5" customHeight="1">
      <c r="A11" s="63" t="s">
        <v>429</v>
      </c>
      <c r="B11" s="64"/>
      <c r="C11" s="163" t="s">
        <v>546</v>
      </c>
      <c r="D11" s="61">
        <v>504288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</row>
    <row r="12" spans="1:251" ht="22.5" customHeight="1">
      <c r="A12" s="63" t="s">
        <v>430</v>
      </c>
      <c r="B12" s="32"/>
      <c r="C12" s="65"/>
      <c r="D12" s="61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</row>
    <row r="13" spans="1:251" ht="22.5" customHeight="1">
      <c r="A13" s="37"/>
      <c r="B13" s="35"/>
      <c r="C13" s="67"/>
      <c r="D13" s="6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</row>
    <row r="14" spans="1:251" ht="22.5" customHeight="1">
      <c r="A14" s="69" t="s">
        <v>431</v>
      </c>
      <c r="B14" s="70">
        <f>SUM(B7:B12)</f>
        <v>12579001</v>
      </c>
      <c r="C14" s="71" t="s">
        <v>432</v>
      </c>
      <c r="D14" s="68">
        <f>D7+D8+D9+D10+D11</f>
        <v>12579001</v>
      </c>
      <c r="F14" s="95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</row>
    <row r="15" spans="1:251" ht="22.5" customHeight="1">
      <c r="A15" s="63" t="s">
        <v>433</v>
      </c>
      <c r="B15" s="70"/>
      <c r="C15" s="60" t="s">
        <v>434</v>
      </c>
      <c r="D15" s="68"/>
      <c r="E15" s="95"/>
      <c r="F15" s="95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</row>
    <row r="16" spans="1:251" ht="22.5" customHeight="1">
      <c r="A16" s="63" t="s">
        <v>435</v>
      </c>
      <c r="B16" s="32"/>
      <c r="C16" s="65"/>
      <c r="D16" s="6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</row>
    <row r="17" spans="1:5" ht="22.5" customHeight="1">
      <c r="A17" s="72" t="s">
        <v>436</v>
      </c>
      <c r="B17" s="73">
        <f>B14</f>
        <v>12579001</v>
      </c>
      <c r="C17" s="67" t="s">
        <v>437</v>
      </c>
      <c r="D17" s="68">
        <f>D14</f>
        <v>12579001</v>
      </c>
      <c r="E17" s="95"/>
    </row>
    <row r="24" ht="19.5" customHeight="1">
      <c r="C24" s="95"/>
    </row>
  </sheetData>
  <sheetProtection/>
  <mergeCells count="2">
    <mergeCell ref="A5:B5"/>
    <mergeCell ref="C5:D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 r:id="rId1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zoomScalePageLayoutView="0" workbookViewId="0" topLeftCell="A1">
      <selection activeCell="E7" sqref="E7:E18"/>
    </sheetView>
  </sheetViews>
  <sheetFormatPr defaultColWidth="6.8515625" defaultRowHeight="12.75" customHeight="1"/>
  <cols>
    <col min="1" max="1" width="12.421875" style="96" customWidth="1"/>
    <col min="2" max="2" width="34.28125" style="96" customWidth="1"/>
    <col min="3" max="3" width="15.57421875" style="96" customWidth="1"/>
    <col min="4" max="4" width="11.57421875" style="96" customWidth="1"/>
    <col min="5" max="5" width="15.421875" style="151" customWidth="1"/>
    <col min="6" max="12" width="11.57421875" style="96" customWidth="1"/>
    <col min="13" max="16384" width="6.8515625" style="96" customWidth="1"/>
  </cols>
  <sheetData>
    <row r="1" spans="1:12" ht="19.5" customHeight="1">
      <c r="A1" s="28" t="s">
        <v>438</v>
      </c>
      <c r="L1" s="103"/>
    </row>
    <row r="2" spans="1:12" ht="40.5" customHeight="1">
      <c r="A2" s="97" t="s">
        <v>452</v>
      </c>
      <c r="B2" s="99"/>
      <c r="C2" s="99"/>
      <c r="D2" s="99"/>
      <c r="E2" s="152"/>
      <c r="F2" s="99"/>
      <c r="G2" s="99"/>
      <c r="H2" s="99"/>
      <c r="I2" s="99"/>
      <c r="J2" s="99"/>
      <c r="K2" s="99"/>
      <c r="L2" s="99"/>
    </row>
    <row r="3" spans="1:12" ht="19.5" customHeight="1">
      <c r="A3" s="104"/>
      <c r="B3" s="104"/>
      <c r="C3" s="104"/>
      <c r="D3" s="104"/>
      <c r="E3" s="153"/>
      <c r="F3" s="104"/>
      <c r="G3" s="104"/>
      <c r="H3" s="104"/>
      <c r="I3" s="104"/>
      <c r="J3" s="104"/>
      <c r="K3" s="104"/>
      <c r="L3" s="104"/>
    </row>
    <row r="4" spans="1:12" ht="30.75" customHeight="1">
      <c r="A4" s="150" t="s">
        <v>500</v>
      </c>
      <c r="B4" s="105"/>
      <c r="C4" s="105"/>
      <c r="D4" s="105"/>
      <c r="E4" s="154"/>
      <c r="F4" s="105"/>
      <c r="G4" s="105"/>
      <c r="H4" s="105"/>
      <c r="I4" s="105"/>
      <c r="J4" s="105"/>
      <c r="K4" s="105"/>
      <c r="L4" s="106" t="s">
        <v>449</v>
      </c>
    </row>
    <row r="5" spans="1:12" ht="24" customHeight="1">
      <c r="A5" s="167" t="s">
        <v>439</v>
      </c>
      <c r="B5" s="167"/>
      <c r="C5" s="180" t="s">
        <v>316</v>
      </c>
      <c r="D5" s="179" t="s">
        <v>435</v>
      </c>
      <c r="E5" s="181" t="s">
        <v>440</v>
      </c>
      <c r="F5" s="179" t="s">
        <v>426</v>
      </c>
      <c r="G5" s="179" t="s">
        <v>427</v>
      </c>
      <c r="H5" s="167" t="s">
        <v>428</v>
      </c>
      <c r="I5" s="167"/>
      <c r="J5" s="179" t="s">
        <v>429</v>
      </c>
      <c r="K5" s="179" t="s">
        <v>430</v>
      </c>
      <c r="L5" s="177" t="s">
        <v>433</v>
      </c>
    </row>
    <row r="6" spans="1:12" ht="32.25" customHeight="1">
      <c r="A6" s="74" t="s">
        <v>333</v>
      </c>
      <c r="B6" s="75" t="s">
        <v>334</v>
      </c>
      <c r="C6" s="173"/>
      <c r="D6" s="173"/>
      <c r="E6" s="182"/>
      <c r="F6" s="173"/>
      <c r="G6" s="173"/>
      <c r="H6" s="76" t="s">
        <v>447</v>
      </c>
      <c r="I6" s="76" t="s">
        <v>448</v>
      </c>
      <c r="J6" s="173"/>
      <c r="K6" s="173"/>
      <c r="L6" s="173"/>
    </row>
    <row r="7" spans="1:12" ht="23.25" customHeight="1">
      <c r="A7" s="146" t="s">
        <v>481</v>
      </c>
      <c r="B7" s="144" t="s">
        <v>509</v>
      </c>
      <c r="C7" s="155">
        <f>E7</f>
        <v>29361</v>
      </c>
      <c r="D7" s="82"/>
      <c r="E7" s="155">
        <v>29361</v>
      </c>
      <c r="F7" s="82"/>
      <c r="G7" s="82"/>
      <c r="H7" s="77"/>
      <c r="I7" s="77"/>
      <c r="J7" s="82"/>
      <c r="K7" s="82"/>
      <c r="L7" s="82"/>
    </row>
    <row r="8" spans="1:12" ht="23.25" customHeight="1">
      <c r="A8" s="146" t="s">
        <v>482</v>
      </c>
      <c r="B8" s="144" t="s">
        <v>510</v>
      </c>
      <c r="C8" s="155">
        <f aca="true" t="shared" si="0" ref="C8:C29">E8</f>
        <v>29361</v>
      </c>
      <c r="D8" s="82"/>
      <c r="E8" s="155">
        <v>29361</v>
      </c>
      <c r="F8" s="82"/>
      <c r="G8" s="82"/>
      <c r="H8" s="77"/>
      <c r="I8" s="77"/>
      <c r="J8" s="82"/>
      <c r="K8" s="82"/>
      <c r="L8" s="82"/>
    </row>
    <row r="9" spans="1:12" ht="23.25" customHeight="1">
      <c r="A9" s="146" t="s">
        <v>483</v>
      </c>
      <c r="B9" s="144" t="s">
        <v>511</v>
      </c>
      <c r="C9" s="155">
        <f t="shared" si="0"/>
        <v>29361</v>
      </c>
      <c r="D9" s="82"/>
      <c r="E9" s="155">
        <v>29361</v>
      </c>
      <c r="F9" s="82"/>
      <c r="G9" s="82"/>
      <c r="H9" s="77"/>
      <c r="I9" s="77"/>
      <c r="J9" s="82"/>
      <c r="K9" s="82"/>
      <c r="L9" s="82"/>
    </row>
    <row r="10" spans="1:12" ht="23.25" customHeight="1">
      <c r="A10" s="146" t="s">
        <v>484</v>
      </c>
      <c r="B10" s="144" t="s">
        <v>512</v>
      </c>
      <c r="C10" s="155">
        <f t="shared" si="0"/>
        <v>1192673</v>
      </c>
      <c r="D10" s="82"/>
      <c r="E10" s="155">
        <v>1192673</v>
      </c>
      <c r="F10" s="82"/>
      <c r="G10" s="82"/>
      <c r="H10" s="77"/>
      <c r="I10" s="77"/>
      <c r="J10" s="82"/>
      <c r="K10" s="82"/>
      <c r="L10" s="82"/>
    </row>
    <row r="11" spans="1:12" ht="23.25" customHeight="1">
      <c r="A11" s="146" t="s">
        <v>485</v>
      </c>
      <c r="B11" s="144" t="s">
        <v>513</v>
      </c>
      <c r="C11" s="155">
        <f t="shared" si="0"/>
        <v>1192673</v>
      </c>
      <c r="D11" s="82"/>
      <c r="E11" s="155">
        <v>1192673</v>
      </c>
      <c r="F11" s="82"/>
      <c r="G11" s="82"/>
      <c r="H11" s="77"/>
      <c r="I11" s="77"/>
      <c r="J11" s="82"/>
      <c r="K11" s="82"/>
      <c r="L11" s="82"/>
    </row>
    <row r="12" spans="1:12" ht="23.25" customHeight="1">
      <c r="A12" s="147" t="s">
        <v>536</v>
      </c>
      <c r="B12" s="145" t="s">
        <v>514</v>
      </c>
      <c r="C12" s="155">
        <f t="shared" si="0"/>
        <v>840480</v>
      </c>
      <c r="D12" s="32"/>
      <c r="E12" s="155">
        <v>840480</v>
      </c>
      <c r="F12" s="32"/>
      <c r="G12" s="32"/>
      <c r="H12" s="32"/>
      <c r="I12" s="32"/>
      <c r="J12" s="32"/>
      <c r="K12" s="32"/>
      <c r="L12" s="32"/>
    </row>
    <row r="13" spans="1:12" ht="23.25" customHeight="1">
      <c r="A13" s="146" t="s">
        <v>515</v>
      </c>
      <c r="B13" s="144" t="s">
        <v>516</v>
      </c>
      <c r="C13" s="155">
        <f t="shared" si="0"/>
        <v>336193</v>
      </c>
      <c r="D13" s="148"/>
      <c r="E13" s="155">
        <v>336193</v>
      </c>
      <c r="F13" s="148"/>
      <c r="G13" s="148"/>
      <c r="H13" s="148"/>
      <c r="I13" s="148"/>
      <c r="J13" s="148"/>
      <c r="K13" s="148"/>
      <c r="L13" s="148"/>
    </row>
    <row r="14" spans="1:12" ht="23.25" customHeight="1">
      <c r="A14" s="146" t="s">
        <v>537</v>
      </c>
      <c r="B14" s="144" t="s">
        <v>463</v>
      </c>
      <c r="C14" s="155">
        <f t="shared" si="0"/>
        <v>16000</v>
      </c>
      <c r="D14" s="148"/>
      <c r="E14" s="155">
        <v>16000</v>
      </c>
      <c r="F14" s="148"/>
      <c r="G14" s="148"/>
      <c r="H14" s="148"/>
      <c r="I14" s="148"/>
      <c r="J14" s="148"/>
      <c r="K14" s="148"/>
      <c r="L14" s="148"/>
    </row>
    <row r="15" spans="1:12" ht="23.25" customHeight="1">
      <c r="A15" s="146" t="s">
        <v>538</v>
      </c>
      <c r="B15" s="144" t="s">
        <v>517</v>
      </c>
      <c r="C15" s="155">
        <f t="shared" si="0"/>
        <v>357204</v>
      </c>
      <c r="D15" s="148"/>
      <c r="E15" s="155">
        <v>357204</v>
      </c>
      <c r="F15" s="148"/>
      <c r="G15" s="148"/>
      <c r="H15" s="148"/>
      <c r="I15" s="148"/>
      <c r="J15" s="148"/>
      <c r="K15" s="148"/>
      <c r="L15" s="148"/>
    </row>
    <row r="16" spans="1:12" ht="23.25" customHeight="1">
      <c r="A16" s="146" t="s">
        <v>518</v>
      </c>
      <c r="B16" s="144" t="s">
        <v>519</v>
      </c>
      <c r="C16" s="155">
        <f t="shared" si="0"/>
        <v>357204</v>
      </c>
      <c r="D16" s="148"/>
      <c r="E16" s="155">
        <v>357204</v>
      </c>
      <c r="F16" s="148"/>
      <c r="G16" s="148"/>
      <c r="H16" s="148"/>
      <c r="I16" s="148"/>
      <c r="J16" s="148"/>
      <c r="K16" s="148"/>
      <c r="L16" s="148"/>
    </row>
    <row r="17" spans="1:12" ht="23.25" customHeight="1">
      <c r="A17" s="147" t="s">
        <v>532</v>
      </c>
      <c r="B17" s="144" t="s">
        <v>520</v>
      </c>
      <c r="C17" s="155">
        <f t="shared" si="0"/>
        <v>201544</v>
      </c>
      <c r="D17" s="148"/>
      <c r="E17" s="155">
        <v>201544</v>
      </c>
      <c r="F17" s="148"/>
      <c r="G17" s="148"/>
      <c r="H17" s="148"/>
      <c r="I17" s="148"/>
      <c r="J17" s="148"/>
      <c r="K17" s="148"/>
      <c r="L17" s="148"/>
    </row>
    <row r="18" spans="1:12" ht="23.25" customHeight="1">
      <c r="A18" s="147" t="s">
        <v>533</v>
      </c>
      <c r="B18" s="144" t="s">
        <v>521</v>
      </c>
      <c r="C18" s="155">
        <f t="shared" si="0"/>
        <v>155660</v>
      </c>
      <c r="D18" s="148"/>
      <c r="E18" s="155">
        <v>155660</v>
      </c>
      <c r="F18" s="148"/>
      <c r="G18" s="148"/>
      <c r="H18" s="148"/>
      <c r="I18" s="148"/>
      <c r="J18" s="148"/>
      <c r="K18" s="148"/>
      <c r="L18" s="148"/>
    </row>
    <row r="19" spans="1:12" ht="23.25" customHeight="1">
      <c r="A19" s="146" t="s">
        <v>522</v>
      </c>
      <c r="B19" s="144" t="s">
        <v>523</v>
      </c>
      <c r="C19" s="155">
        <f t="shared" si="0"/>
        <v>10495475</v>
      </c>
      <c r="D19" s="149"/>
      <c r="E19" s="155">
        <v>10495475</v>
      </c>
      <c r="F19" s="149"/>
      <c r="G19" s="149"/>
      <c r="H19" s="149"/>
      <c r="I19" s="148"/>
      <c r="J19" s="148"/>
      <c r="K19" s="148"/>
      <c r="L19" s="148"/>
    </row>
    <row r="20" spans="1:12" ht="23.25" customHeight="1">
      <c r="A20" s="146" t="s">
        <v>524</v>
      </c>
      <c r="B20" s="144" t="s">
        <v>525</v>
      </c>
      <c r="C20" s="155">
        <f t="shared" si="0"/>
        <v>10395475</v>
      </c>
      <c r="D20" s="149"/>
      <c r="E20" s="155">
        <v>10395475</v>
      </c>
      <c r="F20" s="149"/>
      <c r="G20" s="149"/>
      <c r="H20" s="149"/>
      <c r="I20" s="149"/>
      <c r="J20" s="148"/>
      <c r="K20" s="148"/>
      <c r="L20" s="149"/>
    </row>
    <row r="21" spans="1:12" ht="23.25" customHeight="1">
      <c r="A21" s="147" t="s">
        <v>534</v>
      </c>
      <c r="B21" s="144" t="s">
        <v>526</v>
      </c>
      <c r="C21" s="155">
        <f t="shared" si="0"/>
        <v>5164141</v>
      </c>
      <c r="D21" s="149"/>
      <c r="E21" s="155">
        <v>5164141</v>
      </c>
      <c r="F21" s="149"/>
      <c r="G21" s="149"/>
      <c r="H21" s="149"/>
      <c r="I21" s="149"/>
      <c r="J21" s="149"/>
      <c r="K21" s="149"/>
      <c r="L21" s="149"/>
    </row>
    <row r="22" spans="1:12" ht="23.25" customHeight="1">
      <c r="A22" s="147" t="s">
        <v>539</v>
      </c>
      <c r="B22" s="144" t="s">
        <v>542</v>
      </c>
      <c r="C22" s="155">
        <f t="shared" si="0"/>
        <v>100000</v>
      </c>
      <c r="D22" s="149"/>
      <c r="E22" s="155">
        <v>100000</v>
      </c>
      <c r="F22" s="149"/>
      <c r="G22" s="149"/>
      <c r="H22" s="149"/>
      <c r="I22" s="149"/>
      <c r="J22" s="149"/>
      <c r="K22" s="149"/>
      <c r="L22" s="149"/>
    </row>
    <row r="23" spans="1:12" ht="23.25" customHeight="1">
      <c r="A23" s="147" t="s">
        <v>540</v>
      </c>
      <c r="B23" s="144" t="s">
        <v>543</v>
      </c>
      <c r="C23" s="155">
        <f t="shared" si="0"/>
        <v>100000</v>
      </c>
      <c r="D23" s="149"/>
      <c r="E23" s="155">
        <v>100000</v>
      </c>
      <c r="F23" s="149"/>
      <c r="G23" s="149"/>
      <c r="H23" s="149"/>
      <c r="I23" s="149"/>
      <c r="J23" s="149"/>
      <c r="K23" s="149"/>
      <c r="L23" s="149"/>
    </row>
    <row r="24" spans="1:12" ht="23.25" customHeight="1">
      <c r="A24" s="147" t="s">
        <v>541</v>
      </c>
      <c r="B24" s="144" t="s">
        <v>544</v>
      </c>
      <c r="C24" s="155">
        <f t="shared" si="0"/>
        <v>5031334</v>
      </c>
      <c r="D24" s="149"/>
      <c r="E24" s="155">
        <v>5031334</v>
      </c>
      <c r="F24" s="149"/>
      <c r="G24" s="149"/>
      <c r="H24" s="149"/>
      <c r="I24" s="149"/>
      <c r="J24" s="149"/>
      <c r="K24" s="149"/>
      <c r="L24" s="149"/>
    </row>
    <row r="25" spans="1:12" ht="23.25" customHeight="1">
      <c r="A25" s="146" t="s">
        <v>527</v>
      </c>
      <c r="B25" s="144" t="s">
        <v>528</v>
      </c>
      <c r="C25" s="155">
        <f t="shared" si="0"/>
        <v>100000</v>
      </c>
      <c r="D25" s="149"/>
      <c r="E25" s="155">
        <v>100000</v>
      </c>
      <c r="F25" s="149"/>
      <c r="G25" s="149"/>
      <c r="H25" s="149"/>
      <c r="I25" s="149"/>
      <c r="J25" s="149"/>
      <c r="K25" s="149"/>
      <c r="L25" s="149"/>
    </row>
    <row r="26" spans="1:12" ht="23.25" customHeight="1">
      <c r="A26" s="147" t="s">
        <v>535</v>
      </c>
      <c r="B26" s="144" t="s">
        <v>529</v>
      </c>
      <c r="C26" s="155">
        <f t="shared" si="0"/>
        <v>100000</v>
      </c>
      <c r="D26" s="149"/>
      <c r="E26" s="155">
        <v>100000</v>
      </c>
      <c r="F26" s="149"/>
      <c r="G26" s="149"/>
      <c r="H26" s="149"/>
      <c r="I26" s="149"/>
      <c r="J26" s="149"/>
      <c r="K26" s="149"/>
      <c r="L26" s="149"/>
    </row>
    <row r="27" spans="1:12" ht="23.25" customHeight="1">
      <c r="A27" s="146" t="s">
        <v>475</v>
      </c>
      <c r="B27" s="144" t="s">
        <v>476</v>
      </c>
      <c r="C27" s="155">
        <f t="shared" si="0"/>
        <v>504288</v>
      </c>
      <c r="D27" s="149"/>
      <c r="E27" s="155">
        <v>504288</v>
      </c>
      <c r="F27" s="149"/>
      <c r="G27" s="149"/>
      <c r="H27" s="149"/>
      <c r="I27" s="149"/>
      <c r="J27" s="149"/>
      <c r="K27" s="149"/>
      <c r="L27" s="149"/>
    </row>
    <row r="28" spans="1:12" ht="23.25" customHeight="1">
      <c r="A28" s="146" t="s">
        <v>530</v>
      </c>
      <c r="B28" s="144" t="s">
        <v>531</v>
      </c>
      <c r="C28" s="155">
        <f t="shared" si="0"/>
        <v>504288</v>
      </c>
      <c r="D28" s="149"/>
      <c r="E28" s="155">
        <v>504288</v>
      </c>
      <c r="F28" s="149"/>
      <c r="G28" s="149"/>
      <c r="H28" s="149"/>
      <c r="I28" s="149"/>
      <c r="J28" s="149"/>
      <c r="K28" s="149"/>
      <c r="L28" s="149"/>
    </row>
    <row r="29" spans="1:12" ht="23.25" customHeight="1">
      <c r="A29" s="146" t="s">
        <v>477</v>
      </c>
      <c r="B29" s="144" t="s">
        <v>478</v>
      </c>
      <c r="C29" s="155">
        <f t="shared" si="0"/>
        <v>504288</v>
      </c>
      <c r="D29" s="149"/>
      <c r="E29" s="155">
        <v>504288</v>
      </c>
      <c r="F29" s="149"/>
      <c r="G29" s="149"/>
      <c r="H29" s="149"/>
      <c r="I29" s="149"/>
      <c r="J29" s="149"/>
      <c r="K29" s="149"/>
      <c r="L29" s="149"/>
    </row>
  </sheetData>
  <sheetProtection/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zoomScalePageLayoutView="0" workbookViewId="0" topLeftCell="A1">
      <selection activeCell="C6" sqref="C6:C28"/>
    </sheetView>
  </sheetViews>
  <sheetFormatPr defaultColWidth="6.8515625" defaultRowHeight="12.75" customHeight="1"/>
  <cols>
    <col min="1" max="1" width="17.140625" style="96" customWidth="1"/>
    <col min="2" max="2" width="34.8515625" style="96" customWidth="1"/>
    <col min="3" max="7" width="18.00390625" style="96" customWidth="1"/>
    <col min="8" max="8" width="17.421875" style="96" bestFit="1" customWidth="1"/>
    <col min="9" max="16384" width="6.8515625" style="96" customWidth="1"/>
  </cols>
  <sheetData>
    <row r="1" spans="1:2" ht="19.5" customHeight="1">
      <c r="A1" s="28" t="s">
        <v>441</v>
      </c>
      <c r="B1" s="95"/>
    </row>
    <row r="2" spans="1:8" ht="33">
      <c r="A2" s="97" t="s">
        <v>451</v>
      </c>
      <c r="B2" s="98"/>
      <c r="C2" s="98"/>
      <c r="D2" s="98"/>
      <c r="E2" s="98"/>
      <c r="F2" s="98"/>
      <c r="G2" s="98"/>
      <c r="H2" s="99"/>
    </row>
    <row r="3" spans="1:8" ht="19.5" customHeight="1">
      <c r="A3" s="100"/>
      <c r="B3" s="101"/>
      <c r="C3" s="98"/>
      <c r="D3" s="98"/>
      <c r="E3" s="98"/>
      <c r="F3" s="98"/>
      <c r="G3" s="98"/>
      <c r="H3" s="99"/>
    </row>
    <row r="4" spans="1:8" ht="30.75" customHeight="1">
      <c r="A4" s="143" t="s">
        <v>545</v>
      </c>
      <c r="B4" s="54"/>
      <c r="C4" s="102"/>
      <c r="D4" s="102"/>
      <c r="E4" s="102"/>
      <c r="F4" s="102"/>
      <c r="G4" s="102"/>
      <c r="H4" s="30" t="s">
        <v>449</v>
      </c>
    </row>
    <row r="5" spans="1:8" ht="29.25" customHeight="1">
      <c r="A5" s="82" t="s">
        <v>333</v>
      </c>
      <c r="B5" s="82" t="s">
        <v>334</v>
      </c>
      <c r="C5" s="82" t="s">
        <v>316</v>
      </c>
      <c r="D5" s="80" t="s">
        <v>336</v>
      </c>
      <c r="E5" s="82" t="s">
        <v>337</v>
      </c>
      <c r="F5" s="82" t="s">
        <v>442</v>
      </c>
      <c r="G5" s="82" t="s">
        <v>443</v>
      </c>
      <c r="H5" s="82" t="s">
        <v>444</v>
      </c>
    </row>
    <row r="6" spans="1:8" ht="30.75" customHeight="1">
      <c r="A6" s="146" t="s">
        <v>481</v>
      </c>
      <c r="B6" s="144" t="s">
        <v>509</v>
      </c>
      <c r="C6" s="164">
        <f>D6+E6</f>
        <v>29361</v>
      </c>
      <c r="D6" s="155">
        <v>29361</v>
      </c>
      <c r="E6" s="160"/>
      <c r="F6" s="159"/>
      <c r="G6" s="81"/>
      <c r="H6" s="81"/>
    </row>
    <row r="7" spans="1:8" ht="30.75" customHeight="1">
      <c r="A7" s="146" t="s">
        <v>482</v>
      </c>
      <c r="B7" s="144" t="s">
        <v>510</v>
      </c>
      <c r="C7" s="164">
        <f aca="true" t="shared" si="0" ref="C7:C28">D7+E7</f>
        <v>29361</v>
      </c>
      <c r="D7" s="155">
        <v>29361</v>
      </c>
      <c r="E7" s="160"/>
      <c r="F7" s="159"/>
      <c r="G7" s="81"/>
      <c r="H7" s="81"/>
    </row>
    <row r="8" spans="1:8" ht="30.75" customHeight="1">
      <c r="A8" s="146" t="s">
        <v>483</v>
      </c>
      <c r="B8" s="144" t="s">
        <v>511</v>
      </c>
      <c r="C8" s="164">
        <f t="shared" si="0"/>
        <v>29361</v>
      </c>
      <c r="D8" s="155">
        <v>29361</v>
      </c>
      <c r="E8" s="160"/>
      <c r="F8" s="159"/>
      <c r="G8" s="81"/>
      <c r="H8" s="81"/>
    </row>
    <row r="9" spans="1:8" ht="30.75" customHeight="1">
      <c r="A9" s="146" t="s">
        <v>484</v>
      </c>
      <c r="B9" s="144" t="s">
        <v>512</v>
      </c>
      <c r="C9" s="164">
        <f t="shared" si="0"/>
        <v>1192673</v>
      </c>
      <c r="D9" s="155">
        <v>1192673</v>
      </c>
      <c r="E9" s="160"/>
      <c r="F9" s="159"/>
      <c r="G9" s="81"/>
      <c r="H9" s="81"/>
    </row>
    <row r="10" spans="1:8" ht="30.75" customHeight="1">
      <c r="A10" s="146" t="s">
        <v>485</v>
      </c>
      <c r="B10" s="144" t="s">
        <v>513</v>
      </c>
      <c r="C10" s="164">
        <f t="shared" si="0"/>
        <v>1192673</v>
      </c>
      <c r="D10" s="155">
        <v>1192673</v>
      </c>
      <c r="E10" s="160"/>
      <c r="F10" s="159"/>
      <c r="G10" s="81"/>
      <c r="H10" s="81"/>
    </row>
    <row r="11" spans="1:8" ht="30.75" customHeight="1">
      <c r="A11" s="147" t="s">
        <v>536</v>
      </c>
      <c r="B11" s="145" t="s">
        <v>514</v>
      </c>
      <c r="C11" s="164">
        <f t="shared" si="0"/>
        <v>840480</v>
      </c>
      <c r="D11" s="155">
        <v>840480</v>
      </c>
      <c r="E11" s="160"/>
      <c r="F11" s="159"/>
      <c r="G11" s="81"/>
      <c r="H11" s="81"/>
    </row>
    <row r="12" spans="1:8" ht="30.75" customHeight="1">
      <c r="A12" s="146" t="s">
        <v>515</v>
      </c>
      <c r="B12" s="144" t="s">
        <v>516</v>
      </c>
      <c r="C12" s="164">
        <f t="shared" si="0"/>
        <v>336193</v>
      </c>
      <c r="D12" s="155">
        <v>336193</v>
      </c>
      <c r="E12" s="160"/>
      <c r="F12" s="159"/>
      <c r="G12" s="81"/>
      <c r="H12" s="81"/>
    </row>
    <row r="13" spans="1:8" ht="30.75" customHeight="1">
      <c r="A13" s="146" t="s">
        <v>537</v>
      </c>
      <c r="B13" s="144" t="s">
        <v>463</v>
      </c>
      <c r="C13" s="164">
        <f t="shared" si="0"/>
        <v>16000</v>
      </c>
      <c r="D13" s="155">
        <v>16000</v>
      </c>
      <c r="E13" s="160"/>
      <c r="F13" s="159"/>
      <c r="G13" s="81"/>
      <c r="H13" s="81"/>
    </row>
    <row r="14" spans="1:8" ht="30.75" customHeight="1">
      <c r="A14" s="146" t="s">
        <v>538</v>
      </c>
      <c r="B14" s="144" t="s">
        <v>517</v>
      </c>
      <c r="C14" s="164">
        <f t="shared" si="0"/>
        <v>357204</v>
      </c>
      <c r="D14" s="155">
        <v>357204</v>
      </c>
      <c r="E14" s="160"/>
      <c r="F14" s="159"/>
      <c r="G14" s="81"/>
      <c r="H14" s="81"/>
    </row>
    <row r="15" spans="1:8" ht="30.75" customHeight="1">
      <c r="A15" s="146" t="s">
        <v>518</v>
      </c>
      <c r="B15" s="144" t="s">
        <v>519</v>
      </c>
      <c r="C15" s="164">
        <f t="shared" si="0"/>
        <v>357204</v>
      </c>
      <c r="D15" s="155">
        <v>357204</v>
      </c>
      <c r="E15" s="160"/>
      <c r="F15" s="159"/>
      <c r="G15" s="81"/>
      <c r="H15" s="81"/>
    </row>
    <row r="16" spans="1:8" ht="30.75" customHeight="1">
      <c r="A16" s="147" t="s">
        <v>532</v>
      </c>
      <c r="B16" s="144" t="s">
        <v>520</v>
      </c>
      <c r="C16" s="164">
        <f t="shared" si="0"/>
        <v>201544</v>
      </c>
      <c r="D16" s="155">
        <v>201544</v>
      </c>
      <c r="E16" s="160"/>
      <c r="F16" s="159"/>
      <c r="G16" s="81"/>
      <c r="H16" s="81"/>
    </row>
    <row r="17" spans="1:8" ht="30.75" customHeight="1">
      <c r="A17" s="147" t="s">
        <v>533</v>
      </c>
      <c r="B17" s="144" t="s">
        <v>521</v>
      </c>
      <c r="C17" s="164">
        <f t="shared" si="0"/>
        <v>155660</v>
      </c>
      <c r="D17" s="155">
        <v>155660</v>
      </c>
      <c r="E17" s="160"/>
      <c r="F17" s="159"/>
      <c r="G17" s="81"/>
      <c r="H17" s="81"/>
    </row>
    <row r="18" spans="1:8" ht="30.75" customHeight="1">
      <c r="A18" s="146" t="s">
        <v>522</v>
      </c>
      <c r="B18" s="144" t="s">
        <v>523</v>
      </c>
      <c r="C18" s="164">
        <f t="shared" si="0"/>
        <v>10495475</v>
      </c>
      <c r="D18" s="156">
        <f>D19</f>
        <v>8905475</v>
      </c>
      <c r="E18" s="160">
        <v>1590000</v>
      </c>
      <c r="F18" s="159"/>
      <c r="G18" s="81"/>
      <c r="H18" s="81"/>
    </row>
    <row r="19" spans="1:8" ht="30.75" customHeight="1">
      <c r="A19" s="146" t="s">
        <v>524</v>
      </c>
      <c r="B19" s="144" t="s">
        <v>525</v>
      </c>
      <c r="C19" s="164">
        <f t="shared" si="0"/>
        <v>10395475</v>
      </c>
      <c r="D19" s="156">
        <f>D20+D23</f>
        <v>8905475</v>
      </c>
      <c r="E19" s="160">
        <f>E21+E22+E23</f>
        <v>1490000</v>
      </c>
      <c r="F19" s="159"/>
      <c r="G19" s="81"/>
      <c r="H19" s="81"/>
    </row>
    <row r="20" spans="1:8" ht="30.75" customHeight="1">
      <c r="A20" s="147" t="s">
        <v>534</v>
      </c>
      <c r="B20" s="144" t="s">
        <v>526</v>
      </c>
      <c r="C20" s="164">
        <f t="shared" si="0"/>
        <v>5164141</v>
      </c>
      <c r="D20" s="156">
        <v>5164141</v>
      </c>
      <c r="E20" s="160"/>
      <c r="F20" s="159"/>
      <c r="G20" s="81"/>
      <c r="H20" s="81"/>
    </row>
    <row r="21" spans="1:8" ht="30.75" customHeight="1">
      <c r="A21" s="147" t="s">
        <v>539</v>
      </c>
      <c r="B21" s="144" t="s">
        <v>542</v>
      </c>
      <c r="C21" s="164">
        <f t="shared" si="0"/>
        <v>100000</v>
      </c>
      <c r="D21" s="156"/>
      <c r="E21" s="160">
        <v>100000</v>
      </c>
      <c r="F21" s="159"/>
      <c r="G21" s="81"/>
      <c r="H21" s="81"/>
    </row>
    <row r="22" spans="1:8" ht="30.75" customHeight="1">
      <c r="A22" s="147" t="s">
        <v>540</v>
      </c>
      <c r="B22" s="144" t="s">
        <v>543</v>
      </c>
      <c r="C22" s="164">
        <f t="shared" si="0"/>
        <v>100000</v>
      </c>
      <c r="D22" s="156"/>
      <c r="E22" s="160">
        <v>100000</v>
      </c>
      <c r="F22" s="159"/>
      <c r="G22" s="81"/>
      <c r="H22" s="81"/>
    </row>
    <row r="23" spans="1:8" ht="30.75" customHeight="1">
      <c r="A23" s="147" t="s">
        <v>541</v>
      </c>
      <c r="B23" s="144" t="s">
        <v>544</v>
      </c>
      <c r="C23" s="164">
        <f t="shared" si="0"/>
        <v>5031334</v>
      </c>
      <c r="D23" s="156">
        <v>3741334</v>
      </c>
      <c r="E23" s="160">
        <v>1290000</v>
      </c>
      <c r="F23" s="159"/>
      <c r="G23" s="81"/>
      <c r="H23" s="81"/>
    </row>
    <row r="24" spans="1:8" ht="30.75" customHeight="1">
      <c r="A24" s="146" t="s">
        <v>527</v>
      </c>
      <c r="B24" s="144" t="s">
        <v>528</v>
      </c>
      <c r="C24" s="164">
        <f t="shared" si="0"/>
        <v>100000</v>
      </c>
      <c r="D24" s="157"/>
      <c r="E24" s="160">
        <v>100000</v>
      </c>
      <c r="F24" s="161"/>
      <c r="G24" s="66"/>
      <c r="H24" s="66"/>
    </row>
    <row r="25" spans="1:8" ht="30.75" customHeight="1">
      <c r="A25" s="147" t="s">
        <v>535</v>
      </c>
      <c r="B25" s="144" t="s">
        <v>529</v>
      </c>
      <c r="C25" s="164">
        <f t="shared" si="0"/>
        <v>100000</v>
      </c>
      <c r="D25" s="158"/>
      <c r="E25" s="160">
        <v>100000</v>
      </c>
      <c r="F25" s="158"/>
      <c r="G25" s="148"/>
      <c r="H25" s="148"/>
    </row>
    <row r="26" spans="1:8" ht="30.75" customHeight="1">
      <c r="A26" s="146" t="s">
        <v>475</v>
      </c>
      <c r="B26" s="144" t="s">
        <v>476</v>
      </c>
      <c r="C26" s="164">
        <f t="shared" si="0"/>
        <v>504288</v>
      </c>
      <c r="D26" s="156">
        <v>504288</v>
      </c>
      <c r="E26" s="160"/>
      <c r="F26" s="158"/>
      <c r="G26" s="148"/>
      <c r="H26" s="148"/>
    </row>
    <row r="27" spans="1:8" ht="30.75" customHeight="1">
      <c r="A27" s="146" t="s">
        <v>530</v>
      </c>
      <c r="B27" s="144" t="s">
        <v>531</v>
      </c>
      <c r="C27" s="164">
        <f t="shared" si="0"/>
        <v>504288</v>
      </c>
      <c r="D27" s="156">
        <v>504288</v>
      </c>
      <c r="E27" s="158"/>
      <c r="F27" s="158"/>
      <c r="G27" s="148"/>
      <c r="H27" s="148"/>
    </row>
    <row r="28" spans="1:9" ht="30.75" customHeight="1">
      <c r="A28" s="146" t="s">
        <v>477</v>
      </c>
      <c r="B28" s="144" t="s">
        <v>478</v>
      </c>
      <c r="C28" s="164">
        <f t="shared" si="0"/>
        <v>504288</v>
      </c>
      <c r="D28" s="155">
        <v>504288</v>
      </c>
      <c r="E28" s="158"/>
      <c r="F28" s="158"/>
      <c r="G28" s="148"/>
      <c r="H28" s="148"/>
      <c r="I28" s="95"/>
    </row>
    <row r="29" spans="1:8" ht="12.75" customHeight="1">
      <c r="A29" s="95"/>
      <c r="B29" s="95"/>
      <c r="D29" s="95"/>
      <c r="E29" s="95"/>
      <c r="F29" s="95"/>
      <c r="G29" s="95"/>
      <c r="H29" s="95"/>
    </row>
    <row r="30" spans="1:7" ht="12.75" customHeight="1">
      <c r="A30" s="95"/>
      <c r="B30" s="95"/>
      <c r="D30" s="95"/>
      <c r="E30" s="95"/>
      <c r="F30" s="95"/>
      <c r="G30" s="95"/>
    </row>
    <row r="31" spans="1:9" ht="12.75" customHeight="1">
      <c r="A31" s="95"/>
      <c r="B31" s="95"/>
      <c r="C31" s="95"/>
      <c r="D31" s="95"/>
      <c r="E31" s="95"/>
      <c r="F31" s="95"/>
      <c r="G31" s="95"/>
      <c r="I31" s="95"/>
    </row>
    <row r="32" spans="2:8" ht="12.75" customHeight="1">
      <c r="B32" s="95"/>
      <c r="F32" s="95"/>
      <c r="G32" s="95"/>
      <c r="H32" s="95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2022-07-07T10:28:13Z</dcterms:modified>
  <cp:category/>
  <cp:version/>
  <cp:contentType/>
  <cp:contentStatus/>
</cp:coreProperties>
</file>