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64" firstSheet="1" activeTab="8"/>
  </bookViews>
  <sheets>
    <sheet name="n19Wzsy9flRX" sheetId="1" state="hidden" r:id="rId1"/>
    <sheet name="1、财政拨款收支总表" sheetId="2" r:id="rId2"/>
    <sheet name="2、一般公共预算财政拨款支出预算表" sheetId="3" r:id="rId3"/>
    <sheet name="3、一般公共预算财政拨款基本支出预算表" sheetId="4" r:id="rId4"/>
    <sheet name="4、一般公共预算“三公”经费支出表" sheetId="5" r:id="rId5"/>
    <sheet name="5、政府性基金预算支出表" sheetId="6" r:id="rId6"/>
    <sheet name="6、部门收支总表" sheetId="7" r:id="rId7"/>
    <sheet name="7、部门收入总表" sheetId="8" r:id="rId8"/>
    <sheet name="8、部门支出总表" sheetId="9" r:id="rId9"/>
    <sheet name="Sheet1" sheetId="10" r:id="rId10"/>
  </sheets>
  <definedNames>
    <definedName name="AUTO_ACTIVATE" localSheetId="1" hidden="1">'n19Wzsy9flRX'!$A$2</definedName>
    <definedName name="AUTO_ACTIVATE" localSheetId="2" hidden="1">'n19Wzsy9flRX'!$A$2</definedName>
    <definedName name="AUTO_ACTIVATE" localSheetId="3" hidden="1">'n19Wzsy9flRX'!$A$2</definedName>
    <definedName name="AUTO_ACTIVATE" localSheetId="4" hidden="1">'n19Wzsy9flRX'!$A$2</definedName>
    <definedName name="AUTO_ACTIVATE" localSheetId="5" hidden="1">'n19Wzsy9flRX'!$A$2</definedName>
    <definedName name="AUTO_ACTIVATE" localSheetId="6" hidden="1">'n19Wzsy9flRX'!$A$2</definedName>
    <definedName name="AUTO_ACTIVATE" localSheetId="7" hidden="1">'n19Wzsy9flRX'!$A$2</definedName>
    <definedName name="AUTO_ACTIVATE" localSheetId="8" hidden="1">'n19Wzsy9flRX'!$A$2</definedName>
    <definedName name="AUTO_ACTIVATE" localSheetId="0" hidden="1">'n19Wzsy9flRX'!$A$2</definedName>
    <definedName name="AUTO_ACTIVATE" localSheetId="9" hidden="1">'n19Wzsy9flRX'!$A$2</definedName>
    <definedName name="_xlnm.Print_Area" localSheetId="1">'1、财政拨款收支总表'!$A$1:$F$21</definedName>
    <definedName name="_xlnm.Print_Area" localSheetId="6">'6、部门收支总表'!$A$1:$D$47</definedName>
    <definedName name="_xlnm.Print_Titles" localSheetId="2">'2、一般公共预算财政拨款支出预算表'!$2:$6</definedName>
    <definedName name="_xlnm.Print_Titles" localSheetId="3">'3、一般公共预算财政拨款基本支出预算表'!$2:$5</definedName>
  </definedNames>
  <calcPr fullCalcOnLoad="1"/>
</workbook>
</file>

<file path=xl/sharedStrings.xml><?xml version="1.0" encoding="utf-8"?>
<sst xmlns="http://schemas.openxmlformats.org/spreadsheetml/2006/main" count="635" uniqueCount="320">
  <si>
    <t>附件3-1</t>
  </si>
  <si>
    <t>财政拨款收支总表</t>
  </si>
  <si>
    <t>编制单位：忠县人民政府乌杨街道办事处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</si>
  <si>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</si>
  <si>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</si>
  <si>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</si>
  <si>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</si>
  <si>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</si>
  <si>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</si>
  <si>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</si>
  <si>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</si>
  <si>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</si>
  <si>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</si>
  <si>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</si>
  <si>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</si>
  <si>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</si>
  <si>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</si>
  <si>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拨款</t>
  </si>
  <si>
    <t>国有资本经营预算拨款</t>
  </si>
  <si>
    <t>社会保障和就业支出</t>
  </si>
  <si>
    <t>文化体育与传媒</t>
  </si>
  <si>
    <t>农林水支出</t>
  </si>
  <si>
    <t>医疗卫生与计划生育支出</t>
  </si>
  <si>
    <t>二、上年结转</t>
  </si>
  <si>
    <t>住房保障支出</t>
  </si>
  <si>
    <t>二、结转下年</t>
  </si>
  <si>
    <t>收入总计</t>
  </si>
  <si>
    <t>支出总计</t>
  </si>
  <si>
    <t>附件3-2</t>
  </si>
  <si>
    <t>一般公共预算财政拨款支出预算表</t>
  </si>
  <si>
    <t>功能分类科目</t>
  </si>
  <si>
    <t>2017年预算数</t>
  </si>
  <si>
    <t>2018年预算数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</si>
  <si>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</si>
  <si>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</si>
  <si>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</si>
  <si>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</si>
  <si>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</si>
  <si>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</si>
  <si>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</si>
  <si>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>政府办公厅（室）及相关机构事务</t>
  </si>
  <si>
    <t xml:space="preserve">    2010301</t>
  </si>
  <si>
    <t xml:space="preserve">    行政运行</t>
  </si>
  <si>
    <t>20106</t>
  </si>
  <si>
    <t>财政事务</t>
  </si>
  <si>
    <t>2010601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</si>
  <si>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</si>
  <si>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</si>
  <si>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</si>
  <si>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</si>
  <si>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</si>
  <si>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r>
      <t>2</t>
    </r>
    <r>
      <rPr>
        <sz val="11"/>
        <rFont val="宋体"/>
        <family val="0"/>
      </rPr>
      <t>07</t>
    </r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</si>
  <si>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2</t>
    </r>
    <r>
      <rPr>
        <sz val="11"/>
        <rFont val="宋体"/>
        <family val="0"/>
      </rPr>
      <t>0701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</si>
  <si>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文化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</si>
  <si>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2</t>
    </r>
    <r>
      <rPr>
        <sz val="11"/>
        <rFont val="宋体"/>
        <family val="0"/>
      </rPr>
      <t>070109</t>
    </r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</si>
  <si>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群众文化</t>
    </r>
  </si>
  <si>
    <t>208</t>
  </si>
  <si>
    <t xml:space="preserve">  20801</t>
  </si>
  <si>
    <t xml:space="preserve"> 人力资源和社会保障管理事务</t>
  </si>
  <si>
    <t xml:space="preserve">   2080809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</si>
  <si>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</si>
  <si>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</si>
  <si>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</si>
  <si>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</si>
  <si>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</si>
  <si>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</si>
  <si>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</si>
  <si>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</si>
  <si>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机关事业单位养老保险缴费支出</t>
  </si>
  <si>
    <t xml:space="preserve">    2080506</t>
  </si>
  <si>
    <t xml:space="preserve">    机关事业单位职业年金缴费支出</t>
  </si>
  <si>
    <t xml:space="preserve">    20808</t>
  </si>
  <si>
    <t xml:space="preserve"> 抚恤</t>
  </si>
  <si>
    <t xml:space="preserve">    2080801</t>
  </si>
  <si>
    <t xml:space="preserve">  死亡抚恤</t>
  </si>
  <si>
    <t xml:space="preserve">    2080802</t>
  </si>
  <si>
    <t xml:space="preserve">  伤残抚恤</t>
  </si>
  <si>
    <t xml:space="preserve">    2080803</t>
  </si>
  <si>
    <t xml:space="preserve">  在乡复员、退伍军人生活补助</t>
  </si>
  <si>
    <t xml:space="preserve">    2080805</t>
  </si>
  <si>
    <t xml:space="preserve">  义务兵优待</t>
  </si>
  <si>
    <t xml:space="preserve">    2080806</t>
  </si>
  <si>
    <t xml:space="preserve">  农村籍退役士兵老年生活补助</t>
  </si>
  <si>
    <t>20809</t>
  </si>
  <si>
    <t>退役安置</t>
  </si>
  <si>
    <t>军队移交政府的离退休人员安置</t>
  </si>
  <si>
    <t xml:space="preserve">  20810</t>
  </si>
  <si>
    <t xml:space="preserve"> 社会福利</t>
  </si>
  <si>
    <t xml:space="preserve">   2081001</t>
  </si>
  <si>
    <t xml:space="preserve">   儿童福利</t>
  </si>
  <si>
    <t xml:space="preserve">   2081002</t>
  </si>
  <si>
    <t xml:space="preserve">   老年福利</t>
  </si>
  <si>
    <t>2081005</t>
  </si>
  <si>
    <t>社会福利事业单位</t>
  </si>
  <si>
    <t xml:space="preserve">  20811</t>
  </si>
  <si>
    <t xml:space="preserve">  残疾人事业</t>
  </si>
  <si>
    <t xml:space="preserve">    2081104</t>
  </si>
  <si>
    <t xml:space="preserve">   残疾人康复</t>
  </si>
  <si>
    <t xml:space="preserve">    2801199</t>
  </si>
  <si>
    <t xml:space="preserve">   其他残疾人事业支出</t>
  </si>
  <si>
    <t xml:space="preserve">    2081107</t>
  </si>
  <si>
    <t xml:space="preserve">    残疾人生活补助和护理补贴</t>
  </si>
  <si>
    <t xml:space="preserve">  20821</t>
  </si>
  <si>
    <t xml:space="preserve">  特困人员救助供养</t>
  </si>
  <si>
    <t xml:space="preserve">    2082101</t>
  </si>
  <si>
    <t xml:space="preserve">    城市特困人员救助供养支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</si>
  <si>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</si>
  <si>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</si>
  <si>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</si>
  <si>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</si>
  <si>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</si>
  <si>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</si>
  <si>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</si>
  <si>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</si>
  <si>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</si>
  <si>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</si>
  <si>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</si>
  <si>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 2101102</t>
  </si>
  <si>
    <t xml:space="preserve">    事业单位医疗</t>
  </si>
  <si>
    <t>213</t>
  </si>
  <si>
    <t xml:space="preserve"> 21301</t>
  </si>
  <si>
    <t xml:space="preserve"> 农业</t>
  </si>
  <si>
    <t xml:space="preserve">  2130104</t>
  </si>
  <si>
    <t xml:space="preserve">   事业运行</t>
  </si>
  <si>
    <t xml:space="preserve"> 21307</t>
  </si>
  <si>
    <t xml:space="preserve">  农村综合改革</t>
  </si>
  <si>
    <t xml:space="preserve">   2130705</t>
  </si>
  <si>
    <t>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</si>
  <si>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</si>
  <si>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</si>
  <si>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</si>
  <si>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</si>
  <si>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</si>
  <si>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备注：本表反映2018年当年一般公共预算财政拨款支出情况。</t>
  </si>
  <si>
    <t>附件3-3</t>
  </si>
  <si>
    <t>一般公共预算财政拨款基本支出预算表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</si>
  <si>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</si>
  <si>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</si>
  <si>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</si>
  <si>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</si>
  <si>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</si>
  <si>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</si>
  <si>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</si>
  <si>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</si>
  <si>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</si>
  <si>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</si>
  <si>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</si>
  <si>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</si>
  <si>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</si>
  <si>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</si>
  <si>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</si>
  <si>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</si>
  <si>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</si>
  <si>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</si>
  <si>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</si>
  <si>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</si>
  <si>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</si>
  <si>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</si>
  <si>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</si>
  <si>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</si>
  <si>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</si>
  <si>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</si>
  <si>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</si>
  <si>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</si>
  <si>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</si>
  <si>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</si>
  <si>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</si>
  <si>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</si>
  <si>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</si>
  <si>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</si>
  <si>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</si>
  <si>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</si>
  <si>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</si>
  <si>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</si>
  <si>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</si>
  <si>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</si>
  <si>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</si>
  <si>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</si>
  <si>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</si>
  <si>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</si>
  <si>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</si>
  <si>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</si>
  <si>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</si>
  <si>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</si>
  <si>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</si>
  <si>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</si>
  <si>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</si>
  <si>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</si>
  <si>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</si>
  <si>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</si>
  <si>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</si>
  <si>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</si>
  <si>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</si>
  <si>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</si>
  <si>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</si>
  <si>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</si>
  <si>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</si>
  <si>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</si>
  <si>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</si>
  <si>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</si>
  <si>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</si>
  <si>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</si>
  <si>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</si>
  <si>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</si>
  <si>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</si>
  <si>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</si>
  <si>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</si>
  <si>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</si>
  <si>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</si>
  <si>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</si>
  <si>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</si>
  <si>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</si>
  <si>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</si>
  <si>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</si>
  <si>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附件3-4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</si>
  <si>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</si>
  <si>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</si>
  <si>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</si>
  <si>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</si>
  <si>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</si>
  <si>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</si>
  <si>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</si>
  <si>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政府性基金预算支出表</t>
  </si>
  <si>
    <t>本年政府性基金预算财政拨款支出</t>
  </si>
  <si>
    <t>无</t>
  </si>
  <si>
    <t>附件3-6</t>
  </si>
  <si>
    <t>部门收支总表</t>
  </si>
  <si>
    <t>一般公共预算拨款收入</t>
  </si>
  <si>
    <t>乌杨街道办事处支出合计</t>
  </si>
  <si>
    <t xml:space="preserve">  904001财政拨款收入</t>
  </si>
  <si>
    <t>一般公共服务支出（904001）</t>
  </si>
  <si>
    <t xml:space="preserve">  904002财政拨款收入</t>
  </si>
  <si>
    <t>教育支出（904001）</t>
  </si>
  <si>
    <t xml:space="preserve">  904003财政拨款收入</t>
  </si>
  <si>
    <t>社会保障和就业支出（904001）</t>
  </si>
  <si>
    <t xml:space="preserve">  904004财政拨款收入</t>
  </si>
  <si>
    <t>医疗卫生与计划生育支出（904001)</t>
  </si>
  <si>
    <t xml:space="preserve">  904005财政拨款收入</t>
  </si>
  <si>
    <t>住房保障支出(904001)</t>
  </si>
  <si>
    <t>政府性基金预算拨款收入</t>
  </si>
  <si>
    <t>农林水支出（904001）</t>
  </si>
  <si>
    <t>国有资本经营预算拨款收入</t>
  </si>
  <si>
    <t>乌杨街道财政所支出合计</t>
  </si>
  <si>
    <t>事业收入</t>
  </si>
  <si>
    <t>一般公共服务支出（904002）</t>
  </si>
  <si>
    <t>事业单位经营收入</t>
  </si>
  <si>
    <t>教育支出（904002）</t>
  </si>
  <si>
    <t>其他收入</t>
  </si>
  <si>
    <t>社会保障和就业支出（904002）</t>
  </si>
  <si>
    <t>医疗卫生与计划生育支出（904002)</t>
  </si>
  <si>
    <t>住房保障支出(904002)</t>
  </si>
  <si>
    <t>乌杨街道文化服务中心支出合计</t>
  </si>
  <si>
    <t>群众文化（904003）</t>
  </si>
  <si>
    <t>教育支出（904003）</t>
  </si>
  <si>
    <t>社会保障和就业支出（904003）</t>
  </si>
  <si>
    <t>医疗卫生与计划生育支出（904003)</t>
  </si>
  <si>
    <t>住房保障支出(904003)</t>
  </si>
  <si>
    <t>乌杨街道社会保障服务所支出合计</t>
  </si>
  <si>
    <t>教育支出（904004）</t>
  </si>
  <si>
    <t>社会保障和就业支出（904004）</t>
  </si>
  <si>
    <t>医疗卫生与计划生育支出（904004)</t>
  </si>
  <si>
    <t>住房保障支出(904004)</t>
  </si>
  <si>
    <t>乌杨街道农业服务中心支出合计</t>
  </si>
  <si>
    <t>农林水支出（904005）</t>
  </si>
  <si>
    <t>教育支出（904005）</t>
  </si>
  <si>
    <t>社会保障和就业支出（904005）</t>
  </si>
  <si>
    <t>住房保障支出(904005)</t>
  </si>
  <si>
    <t>本年收入合计</t>
  </si>
  <si>
    <t>本年支出合计</t>
  </si>
  <si>
    <t>用事业基金弥补收支差额</t>
  </si>
  <si>
    <t>结转下年</t>
  </si>
  <si>
    <t>上年结转</t>
  </si>
  <si>
    <t>附件3-7</t>
  </si>
  <si>
    <t>部门收入总表</t>
  </si>
  <si>
    <t>科目</t>
  </si>
  <si>
    <t>乌杨街道办事处收入合计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</si>
  <si>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0103</t>
    </r>
  </si>
  <si>
    <t>行政运行</t>
  </si>
  <si>
    <r>
      <t xml:space="preserve">    208050</t>
    </r>
    <r>
      <rPr>
        <sz val="12"/>
        <rFont val="宋体"/>
        <family val="0"/>
      </rPr>
      <t>5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</si>
  <si>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0808</t>
    </r>
  </si>
  <si>
    <t xml:space="preserve">  抚恤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</si>
  <si>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0809</t>
    </r>
  </si>
  <si>
    <t xml:space="preserve">  社会福利</t>
  </si>
  <si>
    <t xml:space="preserve">  特困人员供养</t>
  </si>
  <si>
    <t xml:space="preserve">     2130705</t>
  </si>
  <si>
    <t>对村民委员会和党支部的补助</t>
  </si>
  <si>
    <t>村官支出</t>
  </si>
  <si>
    <t>乌杨街道财政所收入合计</t>
  </si>
  <si>
    <t xml:space="preserve">  20106</t>
  </si>
  <si>
    <t xml:space="preserve">   2080803</t>
  </si>
  <si>
    <t xml:space="preserve">    职工教育支出</t>
  </si>
  <si>
    <t xml:space="preserve">   2080505</t>
  </si>
  <si>
    <t>机关事业单位养老保险缴费</t>
  </si>
  <si>
    <t xml:space="preserve">   2080506</t>
  </si>
  <si>
    <t>机关事业单位职业年金缴费</t>
  </si>
  <si>
    <t xml:space="preserve">  2101101</t>
  </si>
  <si>
    <t xml:space="preserve">  行政单位医疗</t>
  </si>
  <si>
    <t xml:space="preserve">   2210201</t>
  </si>
  <si>
    <t xml:space="preserve">   住房公积金</t>
  </si>
  <si>
    <t>乌杨街道文化服务中心收入合计</t>
  </si>
  <si>
    <t>207</t>
  </si>
  <si>
    <t xml:space="preserve">   2070109</t>
  </si>
  <si>
    <t xml:space="preserve">     群众文化</t>
  </si>
  <si>
    <t xml:space="preserve">  2101102</t>
  </si>
  <si>
    <t>乌杨街道社会保障服务中心收入合计</t>
  </si>
  <si>
    <t>20801</t>
  </si>
  <si>
    <t>人力资源和社会保障管理事务</t>
  </si>
  <si>
    <t xml:space="preserve">   2080109</t>
  </si>
  <si>
    <t xml:space="preserve">     社会保险经办机构</t>
  </si>
  <si>
    <t>20805</t>
  </si>
  <si>
    <t>行政单位离退休</t>
  </si>
  <si>
    <t>乌杨街道农业服务中心收入合计</t>
  </si>
  <si>
    <t xml:space="preserve">    2130104</t>
  </si>
  <si>
    <t xml:space="preserve">     农业事业运行</t>
  </si>
  <si>
    <t>附件3-8</t>
  </si>
  <si>
    <t>部门支出总表</t>
  </si>
  <si>
    <t>事业单位经营支出</t>
  </si>
  <si>
    <t xml:space="preserve">  20808</t>
  </si>
  <si>
    <t xml:space="preserve">  20809</t>
  </si>
  <si>
    <t>村干部支出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</si>
</sst>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###,##0.00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sz val="11"/>
      <color indexed="10"/>
      <name val="宋体"/>
      <family val="0"/>
    </font>
    <font>
      <sz val="10"/>
      <name val="Default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8" fillId="0" borderId="2" applyNumberFormat="0" applyFill="0" applyAlignment="0" applyProtection="0"/>
    <xf numFmtId="0" fontId="29" fillId="14" borderId="3" applyNumberFormat="0" applyAlignment="0" applyProtection="0"/>
    <xf numFmtId="0" fontId="23" fillId="0" borderId="0" applyNumberFormat="0" applyFill="0" applyBorder="0" applyAlignment="0" applyProtection="0"/>
    <xf numFmtId="0" fontId="30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1" fillId="15" borderId="3" applyNumberFormat="0" applyAlignment="0" applyProtection="0"/>
    <xf numFmtId="0" fontId="17" fillId="18" borderId="0" applyNumberFormat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19" borderId="6" applyNumberFormat="0" applyFont="0" applyAlignment="0" applyProtection="0"/>
    <xf numFmtId="0" fontId="22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9" applyNumberFormat="0" applyFill="0" applyAlignment="0" applyProtection="0"/>
    <xf numFmtId="0" fontId="17" fillId="21" borderId="0" applyNumberFormat="0" applyBorder="0" applyAlignment="0" applyProtection="0"/>
    <xf numFmtId="0" fontId="19" fillId="12" borderId="0" applyNumberFormat="0" applyBorder="0" applyAlignment="0" applyProtection="0"/>
    <xf numFmtId="0" fontId="0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0" fillId="1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 applyProtection="1">
      <alignment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9" fontId="33" fillId="0" borderId="11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178" fontId="16" fillId="24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176" fontId="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G22" sqref="G22"/>
    </sheetView>
  </sheetViews>
  <sheetFormatPr defaultColWidth="9.00390625" defaultRowHeight="13.5"/>
  <cols>
    <col min="1" max="1" width="23.25390625" style="0" customWidth="1"/>
    <col min="2" max="2" width="16.375" style="0" customWidth="1"/>
    <col min="3" max="3" width="21.25390625" style="0" customWidth="1"/>
    <col min="4" max="4" width="16.375" style="0" customWidth="1"/>
    <col min="5" max="5" width="15.50390625" style="0" customWidth="1"/>
    <col min="6" max="6" width="17.00390625" style="0" customWidth="1"/>
  </cols>
  <sheetData>
    <row r="1" ht="14.25">
      <c r="A1" s="30" t="s">
        <v>0</v>
      </c>
    </row>
    <row r="2" spans="1:6" ht="25.5">
      <c r="A2" s="28" t="s">
        <v>1</v>
      </c>
      <c r="B2" s="28"/>
      <c r="C2" s="28"/>
      <c r="D2" s="28"/>
      <c r="E2" s="28"/>
      <c r="F2" s="28"/>
    </row>
    <row r="3" s="100" customFormat="1" ht="14.25">
      <c r="C3" s="56"/>
    </row>
    <row r="4" spans="1:6" s="100" customFormat="1" ht="13.5">
      <c r="A4" s="81" t="s">
        <v>2</v>
      </c>
      <c r="F4" s="106" t="s">
        <v>3</v>
      </c>
    </row>
    <row r="5" spans="1:6" s="100" customFormat="1" ht="21.75" customHeight="1">
      <c r="A5" s="41" t="s">
        <v>4</v>
      </c>
      <c r="B5" s="41"/>
      <c r="C5" s="41" t="s">
        <v>5</v>
      </c>
      <c r="D5" s="41"/>
      <c r="E5" s="41"/>
      <c r="F5" s="41"/>
    </row>
    <row r="6" spans="1:6" s="100" customFormat="1" ht="34.5" customHeight="1">
      <c r="A6" s="41" t="s">
        <v>6</v>
      </c>
      <c r="B6" s="41" t="s">
        <v>7</v>
      </c>
      <c r="C6" s="41" t="s">
        <v>6</v>
      </c>
      <c r="D6" s="41" t="s">
        <v>8</v>
      </c>
      <c r="E6" s="107" t="s">
        <v>9</v>
      </c>
      <c r="F6" s="107" t="s">
        <v>10</v>
      </c>
    </row>
    <row r="7" spans="1:6" s="100" customFormat="1" ht="21.75" customHeight="1">
      <c r="A7" s="44" t="s">
        <v>11</v>
      </c>
      <c r="B7" s="101">
        <f>B8</f>
        <v>20925405</v>
      </c>
      <c r="C7" s="44" t="s">
        <v>12</v>
      </c>
      <c r="D7" s="102">
        <f>SUM(D8:D14)</f>
        <v>20925405</v>
      </c>
      <c r="E7" s="102">
        <f>SUM(E8:E14)</f>
        <v>20925405</v>
      </c>
      <c r="F7" s="44"/>
    </row>
    <row r="8" spans="1:6" s="100" customFormat="1" ht="21.75" customHeight="1">
      <c r="A8" s="44" t="s">
        <v>13</v>
      </c>
      <c r="B8" s="101">
        <v>20925405</v>
      </c>
      <c r="C8" s="44" t="s">
        <v>14</v>
      </c>
      <c r="D8" s="103">
        <v>5536459</v>
      </c>
      <c r="E8" s="103">
        <v>5536459</v>
      </c>
      <c r="F8" s="44"/>
    </row>
    <row r="9" spans="1:10" s="100" customFormat="1" ht="21.75" customHeight="1">
      <c r="A9" s="44" t="s">
        <v>15</v>
      </c>
      <c r="B9" s="104"/>
      <c r="C9" s="44" t="s">
        <v>16</v>
      </c>
      <c r="D9" s="103">
        <v>43062</v>
      </c>
      <c r="E9" s="103">
        <v>43062</v>
      </c>
      <c r="F9" s="44"/>
      <c r="J9" s="44" t="s">
        <v>17</v>
      </c>
    </row>
    <row r="10" spans="1:6" s="100" customFormat="1" ht="21.75" customHeight="1">
      <c r="A10" s="44" t="s">
        <v>18</v>
      </c>
      <c r="B10" s="104"/>
      <c r="C10" s="44" t="s">
        <v>19</v>
      </c>
      <c r="D10" s="103">
        <v>7783885</v>
      </c>
      <c r="E10" s="103">
        <v>7783885</v>
      </c>
      <c r="F10" s="44"/>
    </row>
    <row r="11" spans="1:6" s="100" customFormat="1" ht="21.75" customHeight="1">
      <c r="A11" s="44"/>
      <c r="B11" s="104"/>
      <c r="C11" s="40" t="s">
        <v>20</v>
      </c>
      <c r="D11" s="103">
        <v>399255</v>
      </c>
      <c r="E11" s="103">
        <v>399255</v>
      </c>
      <c r="F11" s="44"/>
    </row>
    <row r="12" spans="1:6" s="100" customFormat="1" ht="21.75" customHeight="1">
      <c r="A12" s="44"/>
      <c r="B12" s="104"/>
      <c r="C12" s="40" t="s">
        <v>21</v>
      </c>
      <c r="D12" s="103">
        <v>6037590</v>
      </c>
      <c r="E12" s="103">
        <v>6037590</v>
      </c>
      <c r="F12" s="44"/>
    </row>
    <row r="13" spans="1:6" s="100" customFormat="1" ht="21.75" customHeight="1">
      <c r="A13" s="44"/>
      <c r="B13" s="104"/>
      <c r="C13" s="44" t="s">
        <v>22</v>
      </c>
      <c r="D13" s="102">
        <v>471570</v>
      </c>
      <c r="E13" s="102">
        <v>471570</v>
      </c>
      <c r="F13" s="44"/>
    </row>
    <row r="14" spans="1:6" s="100" customFormat="1" ht="21.75" customHeight="1">
      <c r="A14" s="44" t="s">
        <v>23</v>
      </c>
      <c r="B14" s="104"/>
      <c r="C14" s="44" t="s">
        <v>24</v>
      </c>
      <c r="D14" s="103">
        <v>653584</v>
      </c>
      <c r="E14" s="103">
        <v>653584</v>
      </c>
      <c r="F14" s="44"/>
    </row>
    <row r="15" spans="1:6" s="100" customFormat="1" ht="21.75" customHeight="1">
      <c r="A15" s="44" t="s">
        <v>13</v>
      </c>
      <c r="B15" s="104"/>
      <c r="C15" s="44"/>
      <c r="D15" s="105"/>
      <c r="E15" s="105"/>
      <c r="F15" s="44"/>
    </row>
    <row r="16" spans="1:6" s="100" customFormat="1" ht="21.75" customHeight="1">
      <c r="A16" s="44" t="s">
        <v>15</v>
      </c>
      <c r="B16" s="104"/>
      <c r="C16" s="44"/>
      <c r="D16" s="105"/>
      <c r="E16" s="105"/>
      <c r="F16" s="44"/>
    </row>
    <row r="17" spans="1:6" s="100" customFormat="1" ht="21.75" customHeight="1">
      <c r="A17" s="44" t="s">
        <v>18</v>
      </c>
      <c r="B17" s="104"/>
      <c r="C17" s="44"/>
      <c r="D17" s="105"/>
      <c r="E17" s="105"/>
      <c r="F17" s="44"/>
    </row>
    <row r="18" spans="1:6" s="100" customFormat="1" ht="21.75" customHeight="1">
      <c r="A18" s="44"/>
      <c r="B18" s="104"/>
      <c r="C18" s="44"/>
      <c r="D18" s="105"/>
      <c r="E18" s="105"/>
      <c r="F18" s="44"/>
    </row>
    <row r="19" spans="1:6" s="100" customFormat="1" ht="21.75" customHeight="1">
      <c r="A19" s="44"/>
      <c r="B19" s="104"/>
      <c r="C19" s="44"/>
      <c r="D19" s="105"/>
      <c r="E19" s="105"/>
      <c r="F19" s="44"/>
    </row>
    <row r="20" spans="1:6" s="100" customFormat="1" ht="21.75" customHeight="1">
      <c r="A20" s="44"/>
      <c r="B20" s="104"/>
      <c r="C20" s="44" t="s">
        <v>25</v>
      </c>
      <c r="D20" s="105"/>
      <c r="E20" s="105"/>
      <c r="F20" s="44"/>
    </row>
    <row r="21" spans="1:6" s="100" customFormat="1" ht="21.75" customHeight="1">
      <c r="A21" s="41" t="s">
        <v>26</v>
      </c>
      <c r="B21" s="101">
        <v>20925405</v>
      </c>
      <c r="C21" s="41" t="s">
        <v>27</v>
      </c>
      <c r="D21" s="102">
        <v>20925405</v>
      </c>
      <c r="E21" s="105">
        <v>20925405</v>
      </c>
      <c r="F21" s="44"/>
    </row>
    <row r="22" ht="18.75" customHeight="1"/>
  </sheetData>
  <sheetProtection/>
  <mergeCells count="3">
    <mergeCell ref="A2:F2"/>
    <mergeCell ref="A5:B5"/>
    <mergeCell ref="C5:F5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showZeros="0" zoomScale="85" zoomScaleNormal="85" workbookViewId="0" topLeftCell="A1">
      <selection activeCell="A1" sqref="A1:IV65536"/>
    </sheetView>
  </sheetViews>
  <sheetFormatPr defaultColWidth="6.875" defaultRowHeight="12.75" customHeight="1"/>
  <cols>
    <col min="1" max="1" width="15.50390625" style="45" customWidth="1"/>
    <col min="2" max="2" width="36.875" style="45" customWidth="1"/>
    <col min="3" max="3" width="19.00390625" style="80" customWidth="1"/>
    <col min="4" max="6" width="19.00390625" style="45" customWidth="1"/>
    <col min="7" max="16384" width="6.875" style="45" customWidth="1"/>
  </cols>
  <sheetData>
    <row r="1" ht="19.5" customHeight="1">
      <c r="A1" s="81" t="s">
        <v>28</v>
      </c>
    </row>
    <row r="2" spans="1:6" ht="25.5" customHeight="1">
      <c r="A2" s="69" t="s">
        <v>29</v>
      </c>
      <c r="B2" s="69"/>
      <c r="C2" s="69"/>
      <c r="D2" s="69"/>
      <c r="E2" s="69"/>
      <c r="F2" s="69"/>
    </row>
    <row r="3" spans="1:6" ht="19.5" customHeight="1">
      <c r="A3" s="47"/>
      <c r="B3" s="47"/>
      <c r="C3" s="56"/>
      <c r="D3" s="47"/>
      <c r="E3" s="47"/>
      <c r="F3" s="47"/>
    </row>
    <row r="4" spans="1:6" s="79" customFormat="1" ht="19.5" customHeight="1">
      <c r="A4" s="82" t="s">
        <v>2</v>
      </c>
      <c r="C4" s="83"/>
      <c r="F4" s="98" t="s">
        <v>3</v>
      </c>
    </row>
    <row r="5" spans="1:6" s="79" customFormat="1" ht="19.5" customHeight="1">
      <c r="A5" s="84" t="s">
        <v>30</v>
      </c>
      <c r="B5" s="84"/>
      <c r="C5" s="85" t="s">
        <v>31</v>
      </c>
      <c r="D5" s="84" t="s">
        <v>32</v>
      </c>
      <c r="E5" s="84"/>
      <c r="F5" s="84"/>
    </row>
    <row r="6" spans="1:6" s="79" customFormat="1" ht="19.5" customHeight="1">
      <c r="A6" s="86" t="s">
        <v>33</v>
      </c>
      <c r="B6" s="86" t="s">
        <v>34</v>
      </c>
      <c r="C6" s="87"/>
      <c r="D6" s="86" t="s">
        <v>35</v>
      </c>
      <c r="E6" s="86" t="s">
        <v>36</v>
      </c>
      <c r="F6" s="86" t="s">
        <v>37</v>
      </c>
    </row>
    <row r="7" spans="1:6" s="79" customFormat="1" ht="19.5" customHeight="1">
      <c r="A7" s="88"/>
      <c r="B7" s="89" t="s">
        <v>8</v>
      </c>
      <c r="C7" s="90">
        <f>C8+C13+C16+C19+C48+C52+C57</f>
        <v>19355962</v>
      </c>
      <c r="D7" s="91">
        <f>E7+F7</f>
        <v>18327771</v>
      </c>
      <c r="E7" s="93">
        <f>E8+E13+E16+E19+E48+E52+E57</f>
        <v>7519519</v>
      </c>
      <c r="F7" s="93">
        <f>F10+F12+F56+F19</f>
        <v>10808252</v>
      </c>
    </row>
    <row r="8" spans="1:6" s="79" customFormat="1" ht="19.5" customHeight="1">
      <c r="A8" s="92" t="s">
        <v>38</v>
      </c>
      <c r="B8" s="89" t="s">
        <v>14</v>
      </c>
      <c r="C8" s="90">
        <f>C9+C11</f>
        <v>5414591</v>
      </c>
      <c r="D8" s="91">
        <f>E8+F8</f>
        <v>5536459</v>
      </c>
      <c r="E8" s="93">
        <f>E9+E11</f>
        <v>4367954</v>
      </c>
      <c r="F8" s="93">
        <f>F9+F11</f>
        <v>1168505</v>
      </c>
    </row>
    <row r="9" spans="1:6" s="79" customFormat="1" ht="19.5" customHeight="1">
      <c r="A9" s="88" t="s">
        <v>39</v>
      </c>
      <c r="B9" s="89" t="s">
        <v>40</v>
      </c>
      <c r="C9" s="90">
        <v>4945255</v>
      </c>
      <c r="D9" s="91">
        <v>5029115</v>
      </c>
      <c r="E9" s="93">
        <f>D9-F9</f>
        <v>3960610</v>
      </c>
      <c r="F9" s="99">
        <v>1068505</v>
      </c>
    </row>
    <row r="10" spans="1:6" s="79" customFormat="1" ht="19.5" customHeight="1">
      <c r="A10" s="88" t="s">
        <v>41</v>
      </c>
      <c r="B10" s="89" t="s">
        <v>42</v>
      </c>
      <c r="C10" s="90">
        <v>4945255</v>
      </c>
      <c r="D10" s="91">
        <v>5029115</v>
      </c>
      <c r="E10" s="93">
        <f>D10-F10</f>
        <v>3960610</v>
      </c>
      <c r="F10" s="99">
        <v>1068505</v>
      </c>
    </row>
    <row r="11" spans="1:6" s="79" customFormat="1" ht="19.5" customHeight="1">
      <c r="A11" s="88" t="s">
        <v>43</v>
      </c>
      <c r="B11" s="89" t="s">
        <v>44</v>
      </c>
      <c r="C11" s="90">
        <v>469336</v>
      </c>
      <c r="D11" s="91">
        <v>507344</v>
      </c>
      <c r="E11" s="93">
        <v>407344</v>
      </c>
      <c r="F11" s="99">
        <v>100000</v>
      </c>
    </row>
    <row r="12" spans="1:6" s="79" customFormat="1" ht="19.5" customHeight="1">
      <c r="A12" s="88" t="s">
        <v>45</v>
      </c>
      <c r="B12" s="89" t="s">
        <v>42</v>
      </c>
      <c r="C12" s="90">
        <v>469336</v>
      </c>
      <c r="D12" s="91">
        <v>507344</v>
      </c>
      <c r="E12" s="93">
        <f>D12-F12</f>
        <v>407344</v>
      </c>
      <c r="F12" s="99">
        <v>100000</v>
      </c>
    </row>
    <row r="13" spans="1:6" s="79" customFormat="1" ht="19.5" customHeight="1">
      <c r="A13" s="92" t="s">
        <v>46</v>
      </c>
      <c r="B13" s="89" t="s">
        <v>16</v>
      </c>
      <c r="C13" s="90">
        <f>C14</f>
        <v>37060</v>
      </c>
      <c r="D13" s="91">
        <v>43062</v>
      </c>
      <c r="E13" s="93">
        <f>E14</f>
        <v>43062</v>
      </c>
      <c r="F13" s="99"/>
    </row>
    <row r="14" spans="1:6" s="79" customFormat="1" ht="19.5" customHeight="1">
      <c r="A14" s="88" t="s">
        <v>47</v>
      </c>
      <c r="B14" s="89" t="s">
        <v>48</v>
      </c>
      <c r="C14" s="90">
        <f>C15</f>
        <v>37060</v>
      </c>
      <c r="D14" s="93">
        <v>43062</v>
      </c>
      <c r="E14" s="93">
        <f>E15</f>
        <v>43062</v>
      </c>
      <c r="F14" s="99"/>
    </row>
    <row r="15" spans="1:6" s="79" customFormat="1" ht="19.5" customHeight="1">
      <c r="A15" s="88" t="s">
        <v>49</v>
      </c>
      <c r="B15" s="89" t="s">
        <v>50</v>
      </c>
      <c r="C15" s="90">
        <v>37060</v>
      </c>
      <c r="D15" s="91">
        <v>43062</v>
      </c>
      <c r="E15" s="93">
        <v>43062</v>
      </c>
      <c r="F15" s="99"/>
    </row>
    <row r="16" spans="1:6" s="79" customFormat="1" ht="19.5" customHeight="1">
      <c r="A16" s="88" t="s">
        <v>51</v>
      </c>
      <c r="B16" s="89" t="s">
        <v>20</v>
      </c>
      <c r="C16" s="90">
        <f>C17</f>
        <v>351630</v>
      </c>
      <c r="D16" s="91">
        <f>E16+F16</f>
        <v>399255</v>
      </c>
      <c r="E16" s="93">
        <f>E17</f>
        <v>399255</v>
      </c>
      <c r="F16" s="99"/>
    </row>
    <row r="17" spans="1:6" s="79" customFormat="1" ht="19.5" customHeight="1">
      <c r="A17" s="88" t="s">
        <v>52</v>
      </c>
      <c r="B17" s="89" t="s">
        <v>53</v>
      </c>
      <c r="C17" s="90">
        <f>C18</f>
        <v>351630</v>
      </c>
      <c r="D17" s="91">
        <f>E17+F17</f>
        <v>399255</v>
      </c>
      <c r="E17" s="93">
        <f>E18</f>
        <v>399255</v>
      </c>
      <c r="F17" s="99"/>
    </row>
    <row r="18" spans="1:6" s="79" customFormat="1" ht="19.5" customHeight="1">
      <c r="A18" s="88" t="s">
        <v>54</v>
      </c>
      <c r="B18" s="89" t="s">
        <v>55</v>
      </c>
      <c r="C18" s="90">
        <v>351630</v>
      </c>
      <c r="D18" s="91">
        <f>E18+F18</f>
        <v>399255</v>
      </c>
      <c r="E18" s="93">
        <v>399255</v>
      </c>
      <c r="F18" s="99"/>
    </row>
    <row r="19" spans="1:6" s="79" customFormat="1" ht="19.5" customHeight="1">
      <c r="A19" s="92" t="s">
        <v>56</v>
      </c>
      <c r="B19" s="89" t="s">
        <v>19</v>
      </c>
      <c r="C19" s="90">
        <f>C20+C22+C27+C33+C35+C39+C43+C46</f>
        <v>7641601</v>
      </c>
      <c r="D19" s="91">
        <f>E19+F19</f>
        <v>7783885</v>
      </c>
      <c r="E19" s="93">
        <f>E20+E22+E35+E39+E43+E46</f>
        <v>2237678</v>
      </c>
      <c r="F19" s="93">
        <f>F27+F33+F35+F39+F43+F46</f>
        <v>5546207</v>
      </c>
    </row>
    <row r="20" spans="1:6" s="79" customFormat="1" ht="19.5" customHeight="1">
      <c r="A20" s="88" t="s">
        <v>57</v>
      </c>
      <c r="B20" s="89" t="s">
        <v>58</v>
      </c>
      <c r="C20" s="90">
        <f>C21</f>
        <v>508147</v>
      </c>
      <c r="D20" s="91">
        <f>E20+F20</f>
        <v>684272</v>
      </c>
      <c r="E20" s="93">
        <f>E21</f>
        <v>684272</v>
      </c>
      <c r="F20" s="99"/>
    </row>
    <row r="21" spans="1:6" s="79" customFormat="1" ht="19.5" customHeight="1">
      <c r="A21" s="88" t="s">
        <v>59</v>
      </c>
      <c r="B21" s="89" t="s">
        <v>60</v>
      </c>
      <c r="C21" s="90">
        <v>508147</v>
      </c>
      <c r="D21" s="94">
        <v>684272</v>
      </c>
      <c r="E21" s="94">
        <v>684272</v>
      </c>
      <c r="F21" s="99"/>
    </row>
    <row r="22" spans="1:6" s="79" customFormat="1" ht="19.5" customHeight="1">
      <c r="A22" s="88" t="s">
        <v>61</v>
      </c>
      <c r="B22" s="89" t="s">
        <v>62</v>
      </c>
      <c r="C22" s="90">
        <f>SUM(C23:C24)</f>
        <v>2551845</v>
      </c>
      <c r="D22" s="91">
        <f>E22+F22</f>
        <v>1553406</v>
      </c>
      <c r="E22" s="93">
        <f>SUM(E25:E26)</f>
        <v>1553406</v>
      </c>
      <c r="F22" s="99"/>
    </row>
    <row r="23" spans="1:6" s="79" customFormat="1" ht="19.5" customHeight="1">
      <c r="A23" s="88" t="s">
        <v>63</v>
      </c>
      <c r="B23" s="89" t="s">
        <v>64</v>
      </c>
      <c r="C23" s="90">
        <v>1962382</v>
      </c>
      <c r="D23" s="91"/>
      <c r="E23" s="93"/>
      <c r="F23" s="99"/>
    </row>
    <row r="24" spans="1:6" s="79" customFormat="1" ht="19.5" customHeight="1">
      <c r="A24" s="88" t="s">
        <v>65</v>
      </c>
      <c r="B24" s="89" t="s">
        <v>66</v>
      </c>
      <c r="C24" s="90">
        <v>589463</v>
      </c>
      <c r="D24" s="91"/>
      <c r="E24" s="93"/>
      <c r="F24" s="99"/>
    </row>
    <row r="25" spans="1:6" s="79" customFormat="1" ht="19.5" customHeight="1">
      <c r="A25" s="88" t="s">
        <v>67</v>
      </c>
      <c r="B25" s="89" t="s">
        <v>68</v>
      </c>
      <c r="C25" s="90"/>
      <c r="D25" s="91">
        <v>1109576</v>
      </c>
      <c r="E25" s="93">
        <v>1109576</v>
      </c>
      <c r="F25" s="99"/>
    </row>
    <row r="26" spans="1:6" s="79" customFormat="1" ht="19.5" customHeight="1">
      <c r="A26" s="88" t="s">
        <v>69</v>
      </c>
      <c r="B26" s="89" t="s">
        <v>70</v>
      </c>
      <c r="C26" s="90"/>
      <c r="D26" s="91">
        <v>443830</v>
      </c>
      <c r="E26" s="93">
        <v>443830</v>
      </c>
      <c r="F26" s="99"/>
    </row>
    <row r="27" spans="1:6" s="79" customFormat="1" ht="19.5" customHeight="1">
      <c r="A27" s="88" t="s">
        <v>71</v>
      </c>
      <c r="B27" s="89" t="s">
        <v>72</v>
      </c>
      <c r="C27" s="90">
        <f>SUM(C28:C32)</f>
        <v>2048426</v>
      </c>
      <c r="D27" s="91">
        <f aca="true" t="shared" si="0" ref="D27:D32">E27+F27</f>
        <v>2302688</v>
      </c>
      <c r="E27" s="93"/>
      <c r="F27" s="93">
        <f>SUM(F28:F32)</f>
        <v>2302688</v>
      </c>
    </row>
    <row r="28" spans="1:6" s="79" customFormat="1" ht="19.5" customHeight="1">
      <c r="A28" s="88" t="s">
        <v>73</v>
      </c>
      <c r="B28" s="89" t="s">
        <v>74</v>
      </c>
      <c r="C28" s="90">
        <v>119890</v>
      </c>
      <c r="D28" s="91">
        <f t="shared" si="0"/>
        <v>141858</v>
      </c>
      <c r="E28" s="93"/>
      <c r="F28" s="93">
        <v>141858</v>
      </c>
    </row>
    <row r="29" spans="1:6" s="79" customFormat="1" ht="19.5" customHeight="1">
      <c r="A29" s="88" t="s">
        <v>75</v>
      </c>
      <c r="B29" s="89" t="s">
        <v>76</v>
      </c>
      <c r="C29" s="90">
        <v>392656</v>
      </c>
      <c r="D29" s="91">
        <f t="shared" si="0"/>
        <v>445358</v>
      </c>
      <c r="E29" s="93"/>
      <c r="F29" s="93">
        <v>445358</v>
      </c>
    </row>
    <row r="30" spans="1:6" s="79" customFormat="1" ht="19.5" customHeight="1">
      <c r="A30" s="88" t="s">
        <v>77</v>
      </c>
      <c r="B30" s="89" t="s">
        <v>78</v>
      </c>
      <c r="C30" s="90">
        <v>1116360</v>
      </c>
      <c r="D30" s="91">
        <f t="shared" si="0"/>
        <v>1138896</v>
      </c>
      <c r="E30" s="93"/>
      <c r="F30" s="93">
        <v>1138896</v>
      </c>
    </row>
    <row r="31" spans="1:6" s="79" customFormat="1" ht="19.5" customHeight="1">
      <c r="A31" s="88" t="s">
        <v>79</v>
      </c>
      <c r="B31" s="89" t="s">
        <v>80</v>
      </c>
      <c r="C31" s="90">
        <v>240000</v>
      </c>
      <c r="D31" s="91">
        <f t="shared" si="0"/>
        <v>352176</v>
      </c>
      <c r="E31" s="93"/>
      <c r="F31" s="93">
        <v>352176</v>
      </c>
    </row>
    <row r="32" spans="1:6" s="79" customFormat="1" ht="19.5" customHeight="1">
      <c r="A32" s="88" t="s">
        <v>81</v>
      </c>
      <c r="B32" s="89" t="s">
        <v>82</v>
      </c>
      <c r="C32" s="90">
        <v>179520</v>
      </c>
      <c r="D32" s="91">
        <f t="shared" si="0"/>
        <v>224400</v>
      </c>
      <c r="E32" s="93"/>
      <c r="F32" s="93">
        <v>224400</v>
      </c>
    </row>
    <row r="33" spans="1:6" s="79" customFormat="1" ht="19.5" customHeight="1">
      <c r="A33" s="88" t="s">
        <v>83</v>
      </c>
      <c r="B33" s="89" t="s">
        <v>84</v>
      </c>
      <c r="C33" s="90">
        <v>41580</v>
      </c>
      <c r="D33" s="93">
        <v>72780</v>
      </c>
      <c r="E33" s="93"/>
      <c r="F33" s="93">
        <v>72780</v>
      </c>
    </row>
    <row r="34" spans="1:6" s="79" customFormat="1" ht="19.5" customHeight="1">
      <c r="A34" s="88"/>
      <c r="B34" s="89" t="s">
        <v>85</v>
      </c>
      <c r="C34" s="90">
        <v>41580</v>
      </c>
      <c r="D34" s="93">
        <v>72780</v>
      </c>
      <c r="E34" s="93"/>
      <c r="F34" s="93">
        <v>72780</v>
      </c>
    </row>
    <row r="35" spans="1:6" s="79" customFormat="1" ht="19.5" customHeight="1">
      <c r="A35" s="88" t="s">
        <v>86</v>
      </c>
      <c r="B35" s="89" t="s">
        <v>87</v>
      </c>
      <c r="C35" s="90">
        <f>SUM(C36:C38)</f>
        <v>267546</v>
      </c>
      <c r="D35" s="91">
        <f>E35+F35</f>
        <v>444962</v>
      </c>
      <c r="E35" s="93"/>
      <c r="F35" s="93">
        <f>F36+F37+F38</f>
        <v>444962</v>
      </c>
    </row>
    <row r="36" spans="1:6" s="79" customFormat="1" ht="19.5" customHeight="1">
      <c r="A36" s="88" t="s">
        <v>88</v>
      </c>
      <c r="B36" s="89" t="s">
        <v>89</v>
      </c>
      <c r="C36" s="90">
        <v>57600</v>
      </c>
      <c r="D36" s="91">
        <f>E36+F36</f>
        <v>86400</v>
      </c>
      <c r="E36" s="93"/>
      <c r="F36" s="93">
        <v>86400</v>
      </c>
    </row>
    <row r="37" spans="1:6" s="79" customFormat="1" ht="19.5" customHeight="1">
      <c r="A37" s="88" t="s">
        <v>90</v>
      </c>
      <c r="B37" s="89" t="s">
        <v>91</v>
      </c>
      <c r="C37" s="90">
        <v>127200</v>
      </c>
      <c r="D37" s="91">
        <f>E37+F37</f>
        <v>256800</v>
      </c>
      <c r="E37" s="93"/>
      <c r="F37" s="93">
        <v>256800</v>
      </c>
    </row>
    <row r="38" spans="1:6" s="79" customFormat="1" ht="19.5" customHeight="1">
      <c r="A38" s="88" t="s">
        <v>92</v>
      </c>
      <c r="B38" s="89" t="s">
        <v>93</v>
      </c>
      <c r="C38" s="90">
        <v>82746</v>
      </c>
      <c r="D38" s="91">
        <v>101762</v>
      </c>
      <c r="E38" s="93"/>
      <c r="F38" s="93">
        <v>101762</v>
      </c>
    </row>
    <row r="39" spans="1:6" s="79" customFormat="1" ht="19.5" customHeight="1">
      <c r="A39" s="88" t="s">
        <v>94</v>
      </c>
      <c r="B39" s="89" t="s">
        <v>95</v>
      </c>
      <c r="C39" s="90">
        <f>SUM(C40:C41)</f>
        <v>324720</v>
      </c>
      <c r="D39" s="91">
        <f aca="true" t="shared" si="1" ref="D39:D59">E39+F39</f>
        <v>306840</v>
      </c>
      <c r="E39" s="93"/>
      <c r="F39" s="93">
        <v>306840</v>
      </c>
    </row>
    <row r="40" spans="1:6" s="79" customFormat="1" ht="19.5" customHeight="1">
      <c r="A40" s="88" t="s">
        <v>96</v>
      </c>
      <c r="B40" s="89" t="s">
        <v>97</v>
      </c>
      <c r="C40" s="90">
        <v>58800</v>
      </c>
      <c r="D40" s="91"/>
      <c r="E40" s="93"/>
      <c r="F40" s="93"/>
    </row>
    <row r="41" spans="1:6" s="79" customFormat="1" ht="19.5" customHeight="1">
      <c r="A41" s="88" t="s">
        <v>98</v>
      </c>
      <c r="B41" s="89" t="s">
        <v>99</v>
      </c>
      <c r="C41" s="90">
        <v>265920</v>
      </c>
      <c r="D41" s="91"/>
      <c r="E41" s="93"/>
      <c r="F41" s="93"/>
    </row>
    <row r="42" spans="1:6" s="79" customFormat="1" ht="19.5" customHeight="1">
      <c r="A42" s="88" t="s">
        <v>100</v>
      </c>
      <c r="B42" s="89" t="s">
        <v>101</v>
      </c>
      <c r="C42" s="90"/>
      <c r="D42" s="91">
        <f t="shared" si="1"/>
        <v>306840</v>
      </c>
      <c r="E42" s="93"/>
      <c r="F42" s="93">
        <v>306840</v>
      </c>
    </row>
    <row r="43" spans="1:6" s="79" customFormat="1" ht="19.5" customHeight="1">
      <c r="A43" s="88" t="s">
        <v>102</v>
      </c>
      <c r="B43" s="89" t="s">
        <v>103</v>
      </c>
      <c r="C43" s="90">
        <f>SUM(C44:C45)</f>
        <v>1229880</v>
      </c>
      <c r="D43" s="91">
        <f t="shared" si="1"/>
        <v>1770600</v>
      </c>
      <c r="E43" s="93"/>
      <c r="F43" s="93">
        <f>SUM(F44:F45)</f>
        <v>1770600</v>
      </c>
    </row>
    <row r="44" spans="1:6" s="79" customFormat="1" ht="19.5" customHeight="1">
      <c r="A44" s="88" t="s">
        <v>104</v>
      </c>
      <c r="B44" s="95" t="s">
        <v>105</v>
      </c>
      <c r="C44" s="96">
        <v>807480</v>
      </c>
      <c r="D44" s="91">
        <f t="shared" si="1"/>
        <v>959400</v>
      </c>
      <c r="E44" s="93"/>
      <c r="F44" s="93">
        <v>959400</v>
      </c>
    </row>
    <row r="45" spans="1:6" s="79" customFormat="1" ht="19.5" customHeight="1">
      <c r="A45" s="88" t="s">
        <v>106</v>
      </c>
      <c r="B45" s="89" t="s">
        <v>107</v>
      </c>
      <c r="C45" s="90">
        <v>422400</v>
      </c>
      <c r="D45" s="91">
        <f t="shared" si="1"/>
        <v>811200</v>
      </c>
      <c r="E45" s="93"/>
      <c r="F45" s="93">
        <v>811200</v>
      </c>
    </row>
    <row r="46" spans="1:6" s="79" customFormat="1" ht="19.5" customHeight="1">
      <c r="A46" s="88" t="s">
        <v>108</v>
      </c>
      <c r="B46" s="89" t="s">
        <v>109</v>
      </c>
      <c r="C46" s="90">
        <f>C47</f>
        <v>669457</v>
      </c>
      <c r="D46" s="91">
        <f t="shared" si="1"/>
        <v>648337</v>
      </c>
      <c r="E46" s="93"/>
      <c r="F46" s="93">
        <f>F47</f>
        <v>648337</v>
      </c>
    </row>
    <row r="47" spans="1:6" s="79" customFormat="1" ht="19.5" customHeight="1">
      <c r="A47" s="88" t="s">
        <v>110</v>
      </c>
      <c r="B47" s="89" t="s">
        <v>111</v>
      </c>
      <c r="C47" s="90">
        <v>669457</v>
      </c>
      <c r="D47" s="91">
        <f t="shared" si="1"/>
        <v>648337</v>
      </c>
      <c r="E47" s="93"/>
      <c r="F47" s="93">
        <v>648337</v>
      </c>
    </row>
    <row r="48" spans="1:6" s="79" customFormat="1" ht="19.5" customHeight="1">
      <c r="A48" s="92" t="s">
        <v>112</v>
      </c>
      <c r="B48" s="89" t="s">
        <v>22</v>
      </c>
      <c r="C48" s="90">
        <f>C49</f>
        <v>567557</v>
      </c>
      <c r="D48" s="94">
        <v>471570</v>
      </c>
      <c r="E48" s="94">
        <v>471570</v>
      </c>
      <c r="F48" s="94"/>
    </row>
    <row r="49" spans="1:6" s="79" customFormat="1" ht="19.5" customHeight="1">
      <c r="A49" s="88" t="s">
        <v>113</v>
      </c>
      <c r="B49" s="89" t="s">
        <v>114</v>
      </c>
      <c r="C49" s="90">
        <f>SUM(C50:C51)</f>
        <v>567557</v>
      </c>
      <c r="D49" s="94">
        <v>471570</v>
      </c>
      <c r="E49" s="94">
        <v>471570</v>
      </c>
      <c r="F49" s="94"/>
    </row>
    <row r="50" spans="1:6" s="79" customFormat="1" ht="19.5" customHeight="1">
      <c r="A50" s="88" t="s">
        <v>115</v>
      </c>
      <c r="B50" s="89" t="s">
        <v>116</v>
      </c>
      <c r="C50" s="90">
        <v>358503</v>
      </c>
      <c r="D50" s="94">
        <v>274585</v>
      </c>
      <c r="E50" s="94">
        <v>274585</v>
      </c>
      <c r="F50" s="94"/>
    </row>
    <row r="51" spans="1:6" s="79" customFormat="1" ht="19.5" customHeight="1">
      <c r="A51" s="88" t="s">
        <v>117</v>
      </c>
      <c r="B51" s="89" t="s">
        <v>118</v>
      </c>
      <c r="C51" s="90">
        <v>209054</v>
      </c>
      <c r="D51" s="91">
        <v>196985</v>
      </c>
      <c r="E51" s="93">
        <v>196985</v>
      </c>
      <c r="F51" s="99"/>
    </row>
    <row r="52" spans="1:6" s="79" customFormat="1" ht="19.5" customHeight="1">
      <c r="A52" s="92" t="s">
        <v>119</v>
      </c>
      <c r="B52" s="89" t="s">
        <v>21</v>
      </c>
      <c r="C52" s="90">
        <f>C53+C55</f>
        <v>4697612</v>
      </c>
      <c r="D52" s="91">
        <f t="shared" si="1"/>
        <v>5793994</v>
      </c>
      <c r="E52" s="93"/>
      <c r="F52" s="93">
        <f>F53+F55</f>
        <v>5793994</v>
      </c>
    </row>
    <row r="53" spans="1:6" s="79" customFormat="1" ht="19.5" customHeight="1">
      <c r="A53" s="88" t="s">
        <v>120</v>
      </c>
      <c r="B53" s="89" t="s">
        <v>121</v>
      </c>
      <c r="C53" s="90">
        <f>C54</f>
        <v>1446882</v>
      </c>
      <c r="D53" s="91">
        <f t="shared" si="1"/>
        <v>1700454</v>
      </c>
      <c r="E53" s="93"/>
      <c r="F53" s="99">
        <v>1700454</v>
      </c>
    </row>
    <row r="54" spans="1:6" s="79" customFormat="1" ht="19.5" customHeight="1">
      <c r="A54" s="88" t="s">
        <v>122</v>
      </c>
      <c r="B54" s="89" t="s">
        <v>123</v>
      </c>
      <c r="C54" s="97">
        <v>1446882</v>
      </c>
      <c r="D54" s="91">
        <f t="shared" si="1"/>
        <v>1700454</v>
      </c>
      <c r="E54" s="93"/>
      <c r="F54" s="99">
        <v>1700454</v>
      </c>
    </row>
    <row r="55" spans="1:6" s="79" customFormat="1" ht="19.5" customHeight="1">
      <c r="A55" s="88" t="s">
        <v>124</v>
      </c>
      <c r="B55" s="89" t="s">
        <v>125</v>
      </c>
      <c r="C55" s="90">
        <v>3250730</v>
      </c>
      <c r="D55" s="91">
        <f t="shared" si="1"/>
        <v>4093540</v>
      </c>
      <c r="E55" s="93"/>
      <c r="F55" s="99">
        <f>F56</f>
        <v>4093540</v>
      </c>
    </row>
    <row r="56" spans="1:6" s="79" customFormat="1" ht="19.5" customHeight="1">
      <c r="A56" s="88" t="s">
        <v>126</v>
      </c>
      <c r="B56" s="89" t="s">
        <v>127</v>
      </c>
      <c r="C56" s="90">
        <v>3250730</v>
      </c>
      <c r="D56" s="91">
        <f t="shared" si="1"/>
        <v>4337136</v>
      </c>
      <c r="E56" s="93">
        <v>243596</v>
      </c>
      <c r="F56" s="99">
        <v>4093540</v>
      </c>
    </row>
    <row r="57" spans="1:6" s="79" customFormat="1" ht="19.5" customHeight="1">
      <c r="A57" s="92" t="s">
        <v>128</v>
      </c>
      <c r="B57" s="89" t="s">
        <v>24</v>
      </c>
      <c r="C57" s="90">
        <f>C58</f>
        <v>645911</v>
      </c>
      <c r="D57" s="91">
        <f t="shared" si="1"/>
        <v>653584</v>
      </c>
      <c r="E57" s="93"/>
      <c r="F57" s="99">
        <v>653584</v>
      </c>
    </row>
    <row r="58" spans="1:6" s="79" customFormat="1" ht="19.5" customHeight="1">
      <c r="A58" s="88" t="s">
        <v>129</v>
      </c>
      <c r="B58" s="89" t="s">
        <v>130</v>
      </c>
      <c r="C58" s="90">
        <v>645911</v>
      </c>
      <c r="D58" s="91">
        <f t="shared" si="1"/>
        <v>653584</v>
      </c>
      <c r="E58" s="93"/>
      <c r="F58" s="99">
        <v>653584</v>
      </c>
    </row>
    <row r="59" spans="1:6" s="79" customFormat="1" ht="19.5" customHeight="1">
      <c r="A59" s="88" t="s">
        <v>131</v>
      </c>
      <c r="B59" s="89" t="s">
        <v>132</v>
      </c>
      <c r="C59" s="90">
        <v>645911</v>
      </c>
      <c r="D59" s="91">
        <f t="shared" si="1"/>
        <v>653584</v>
      </c>
      <c r="E59" s="93"/>
      <c r="F59" s="99">
        <v>653584</v>
      </c>
    </row>
    <row r="60" spans="1:3" s="79" customFormat="1" ht="19.5" customHeight="1">
      <c r="A60" s="79" t="s">
        <v>133</v>
      </c>
      <c r="C60" s="83"/>
    </row>
  </sheetData>
  <sheetProtection/>
  <mergeCells count="4">
    <mergeCell ref="A2:F2"/>
    <mergeCell ref="A5:B5"/>
    <mergeCell ref="D5:F5"/>
    <mergeCell ref="C5:C6"/>
  </mergeCells>
  <printOptions horizontalCentered="1"/>
  <pageMargins left="0.39" right="0.39" top="0.7900000000000001" bottom="0.7900000000000001" header="0.2" footer="0.2"/>
  <pageSetup fitToHeight="11" horizontalDpi="600" verticalDpi="600" orientation="landscape" paperSize="9" scale="4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Zeros="0" zoomScale="85" zoomScaleNormal="85" workbookViewId="0" topLeftCell="A1">
      <selection activeCell="A1" sqref="A1:IV65536"/>
    </sheetView>
  </sheetViews>
  <sheetFormatPr defaultColWidth="6.875" defaultRowHeight="19.5" customHeight="1"/>
  <cols>
    <col min="1" max="1" width="16.25390625" style="45" customWidth="1"/>
    <col min="2" max="2" width="40.625" style="45" customWidth="1"/>
    <col min="3" max="5" width="23.375" style="45" customWidth="1"/>
    <col min="6" max="16384" width="6.875" style="45" customWidth="1"/>
  </cols>
  <sheetData>
    <row r="1" spans="1:5" ht="19.5" customHeight="1">
      <c r="A1" s="68" t="s">
        <v>134</v>
      </c>
      <c r="E1" s="78"/>
    </row>
    <row r="2" spans="1:5" ht="34.5" customHeight="1">
      <c r="A2" s="69" t="s">
        <v>135</v>
      </c>
      <c r="B2" s="69"/>
      <c r="C2" s="69"/>
      <c r="D2" s="69"/>
      <c r="E2" s="69"/>
    </row>
    <row r="3" spans="1:5" s="49" customFormat="1" ht="19.5" customHeight="1">
      <c r="A3" s="48" t="s">
        <v>2</v>
      </c>
      <c r="B3" s="48"/>
      <c r="C3" s="56"/>
      <c r="D3" s="70"/>
      <c r="E3" s="14" t="s">
        <v>3</v>
      </c>
    </row>
    <row r="4" spans="1:5" s="49" customFormat="1" ht="19.5" customHeight="1">
      <c r="A4" s="19" t="s">
        <v>136</v>
      </c>
      <c r="B4" s="19"/>
      <c r="C4" s="19" t="s">
        <v>137</v>
      </c>
      <c r="D4" s="19"/>
      <c r="E4" s="19"/>
    </row>
    <row r="5" spans="1:5" s="49" customFormat="1" ht="19.5" customHeight="1">
      <c r="A5" s="19" t="s">
        <v>33</v>
      </c>
      <c r="B5" s="19" t="s">
        <v>34</v>
      </c>
      <c r="C5" s="19" t="s">
        <v>8</v>
      </c>
      <c r="D5" s="19" t="s">
        <v>138</v>
      </c>
      <c r="E5" s="19" t="s">
        <v>139</v>
      </c>
    </row>
    <row r="6" spans="1:5" s="49" customFormat="1" ht="18" customHeight="1">
      <c r="A6" s="71" t="s">
        <v>140</v>
      </c>
      <c r="B6" s="72" t="s">
        <v>141</v>
      </c>
      <c r="C6" s="24">
        <f>D6+E6</f>
        <v>10117153</v>
      </c>
      <c r="D6" s="24">
        <f>D7+D15+D36</f>
        <v>8759171</v>
      </c>
      <c r="E6" s="24">
        <v>1357982</v>
      </c>
    </row>
    <row r="7" spans="1:5" s="49" customFormat="1" ht="18" customHeight="1">
      <c r="A7" s="73" t="s">
        <v>142</v>
      </c>
      <c r="B7" s="74" t="s">
        <v>143</v>
      </c>
      <c r="C7" s="24">
        <f aca="true" t="shared" si="0" ref="C7:C41">D7+E7</f>
        <v>7641571</v>
      </c>
      <c r="D7" s="75">
        <f>SUM(D8:D14)</f>
        <v>7641571</v>
      </c>
      <c r="E7" s="24"/>
    </row>
    <row r="8" spans="1:5" s="49" customFormat="1" ht="18" customHeight="1">
      <c r="A8" s="73" t="s">
        <v>144</v>
      </c>
      <c r="B8" s="74" t="s">
        <v>145</v>
      </c>
      <c r="C8" s="24">
        <f t="shared" si="0"/>
        <v>5207760</v>
      </c>
      <c r="D8" s="24">
        <v>5207760</v>
      </c>
      <c r="E8" s="24"/>
    </row>
    <row r="9" spans="1:5" s="49" customFormat="1" ht="18" customHeight="1">
      <c r="A9" s="73" t="s">
        <v>146</v>
      </c>
      <c r="B9" s="74" t="s">
        <v>147</v>
      </c>
      <c r="C9" s="24">
        <f t="shared" si="0"/>
        <v>100885</v>
      </c>
      <c r="D9" s="24">
        <v>100885</v>
      </c>
      <c r="E9" s="24"/>
    </row>
    <row r="10" spans="1:5" s="49" customFormat="1" ht="18" customHeight="1">
      <c r="A10" s="73" t="s">
        <v>148</v>
      </c>
      <c r="B10" s="74" t="s">
        <v>149</v>
      </c>
      <c r="C10" s="24">
        <f t="shared" si="0"/>
        <v>137881</v>
      </c>
      <c r="D10" s="24">
        <v>137881</v>
      </c>
      <c r="E10" s="24"/>
    </row>
    <row r="11" spans="1:5" s="49" customFormat="1" ht="18" customHeight="1">
      <c r="A11" s="73" t="s">
        <v>150</v>
      </c>
      <c r="B11" s="74" t="s">
        <v>151</v>
      </c>
      <c r="C11" s="24">
        <f t="shared" si="0"/>
        <v>641639</v>
      </c>
      <c r="D11" s="24">
        <v>641639</v>
      </c>
      <c r="E11" s="24"/>
    </row>
    <row r="12" spans="1:5" s="49" customFormat="1" ht="18" customHeight="1">
      <c r="A12" s="73" t="s">
        <v>152</v>
      </c>
      <c r="B12" s="74" t="s">
        <v>153</v>
      </c>
      <c r="C12" s="24">
        <f t="shared" si="0"/>
        <v>1109576</v>
      </c>
      <c r="D12" s="24">
        <v>1109576</v>
      </c>
      <c r="E12" s="24"/>
    </row>
    <row r="13" spans="1:5" s="49" customFormat="1" ht="18" customHeight="1">
      <c r="A13" s="73" t="s">
        <v>154</v>
      </c>
      <c r="B13" s="74" t="s">
        <v>155</v>
      </c>
      <c r="C13" s="24">
        <f t="shared" si="0"/>
        <v>443830</v>
      </c>
      <c r="D13" s="24">
        <v>443830</v>
      </c>
      <c r="E13" s="24"/>
    </row>
    <row r="14" spans="1:5" s="49" customFormat="1" ht="18" customHeight="1">
      <c r="A14" s="73" t="s">
        <v>156</v>
      </c>
      <c r="B14" s="74" t="s">
        <v>157</v>
      </c>
      <c r="C14" s="24">
        <f t="shared" si="0"/>
        <v>0</v>
      </c>
      <c r="D14" s="24"/>
      <c r="E14" s="24"/>
    </row>
    <row r="15" spans="1:5" s="49" customFormat="1" ht="18" customHeight="1">
      <c r="A15" s="76" t="s">
        <v>158</v>
      </c>
      <c r="B15" s="74" t="s">
        <v>159</v>
      </c>
      <c r="C15" s="24">
        <f t="shared" si="0"/>
        <v>1357982</v>
      </c>
      <c r="D15" s="75"/>
      <c r="E15" s="24">
        <v>1357982</v>
      </c>
    </row>
    <row r="16" spans="1:5" s="49" customFormat="1" ht="18" customHeight="1">
      <c r="A16" s="73" t="s">
        <v>160</v>
      </c>
      <c r="B16" s="77" t="s">
        <v>161</v>
      </c>
      <c r="C16" s="24">
        <f t="shared" si="0"/>
        <v>440370</v>
      </c>
      <c r="D16" s="24"/>
      <c r="E16" s="24">
        <v>440370</v>
      </c>
    </row>
    <row r="17" spans="1:5" s="49" customFormat="1" ht="18" customHeight="1">
      <c r="A17" s="73" t="s">
        <v>162</v>
      </c>
      <c r="B17" s="77" t="s">
        <v>163</v>
      </c>
      <c r="C17" s="24">
        <f t="shared" si="0"/>
        <v>0</v>
      </c>
      <c r="D17" s="24"/>
      <c r="E17" s="24"/>
    </row>
    <row r="18" spans="1:5" s="49" customFormat="1" ht="18" customHeight="1">
      <c r="A18" s="73" t="s">
        <v>164</v>
      </c>
      <c r="B18" s="77" t="s">
        <v>165</v>
      </c>
      <c r="C18" s="24">
        <f t="shared" si="0"/>
        <v>0</v>
      </c>
      <c r="D18" s="24"/>
      <c r="E18" s="24"/>
    </row>
    <row r="19" spans="1:5" s="49" customFormat="1" ht="18" customHeight="1">
      <c r="A19" s="73" t="s">
        <v>166</v>
      </c>
      <c r="B19" s="77" t="s">
        <v>167</v>
      </c>
      <c r="C19" s="24">
        <f t="shared" si="0"/>
        <v>20126</v>
      </c>
      <c r="D19" s="24"/>
      <c r="E19" s="24">
        <v>20126</v>
      </c>
    </row>
    <row r="20" spans="1:5" s="49" customFormat="1" ht="18" customHeight="1">
      <c r="A20" s="73" t="s">
        <v>168</v>
      </c>
      <c r="B20" s="77" t="s">
        <v>169</v>
      </c>
      <c r="C20" s="24">
        <f t="shared" si="0"/>
        <v>95640</v>
      </c>
      <c r="D20" s="24"/>
      <c r="E20" s="24">
        <v>95640</v>
      </c>
    </row>
    <row r="21" spans="1:5" s="49" customFormat="1" ht="18" customHeight="1">
      <c r="A21" s="73" t="s">
        <v>170</v>
      </c>
      <c r="B21" s="77" t="s">
        <v>171</v>
      </c>
      <c r="C21" s="24">
        <f t="shared" si="0"/>
        <v>156440</v>
      </c>
      <c r="D21" s="24"/>
      <c r="E21" s="24">
        <v>156440</v>
      </c>
    </row>
    <row r="22" spans="1:5" s="49" customFormat="1" ht="18" customHeight="1">
      <c r="A22" s="73" t="s">
        <v>172</v>
      </c>
      <c r="B22" s="77" t="s">
        <v>173</v>
      </c>
      <c r="C22" s="24">
        <f t="shared" si="0"/>
        <v>0</v>
      </c>
      <c r="D22" s="24"/>
      <c r="E22" s="24"/>
    </row>
    <row r="23" spans="1:5" s="49" customFormat="1" ht="18" customHeight="1">
      <c r="A23" s="73" t="s">
        <v>174</v>
      </c>
      <c r="B23" s="77" t="s">
        <v>175</v>
      </c>
      <c r="C23" s="24">
        <f t="shared" si="0"/>
        <v>84650</v>
      </c>
      <c r="D23" s="24"/>
      <c r="E23" s="24">
        <v>84650</v>
      </c>
    </row>
    <row r="24" spans="1:5" s="49" customFormat="1" ht="18" customHeight="1">
      <c r="A24" s="73" t="s">
        <v>176</v>
      </c>
      <c r="B24" s="77" t="s">
        <v>177</v>
      </c>
      <c r="C24" s="24">
        <f t="shared" si="0"/>
        <v>0</v>
      </c>
      <c r="D24" s="24"/>
      <c r="E24" s="24"/>
    </row>
    <row r="25" spans="1:5" s="49" customFormat="1" ht="18" customHeight="1">
      <c r="A25" s="73" t="s">
        <v>178</v>
      </c>
      <c r="B25" s="77" t="s">
        <v>179</v>
      </c>
      <c r="C25" s="24">
        <f t="shared" si="0"/>
        <v>0</v>
      </c>
      <c r="D25" s="24"/>
      <c r="E25" s="24"/>
    </row>
    <row r="26" spans="1:5" s="49" customFormat="1" ht="18" customHeight="1">
      <c r="A26" s="73" t="s">
        <v>180</v>
      </c>
      <c r="B26" s="77" t="s">
        <v>181</v>
      </c>
      <c r="C26" s="24">
        <f t="shared" si="0"/>
        <v>0</v>
      </c>
      <c r="D26" s="24"/>
      <c r="E26" s="24"/>
    </row>
    <row r="27" spans="1:5" s="49" customFormat="1" ht="18" customHeight="1">
      <c r="A27" s="73" t="s">
        <v>182</v>
      </c>
      <c r="B27" s="77" t="s">
        <v>183</v>
      </c>
      <c r="C27" s="24">
        <f t="shared" si="0"/>
        <v>43062</v>
      </c>
      <c r="D27" s="24"/>
      <c r="E27" s="24">
        <v>43062</v>
      </c>
    </row>
    <row r="28" spans="1:5" s="49" customFormat="1" ht="18" customHeight="1">
      <c r="A28" s="73" t="s">
        <v>184</v>
      </c>
      <c r="B28" s="77" t="s">
        <v>185</v>
      </c>
      <c r="C28" s="24">
        <f t="shared" si="0"/>
        <v>20240</v>
      </c>
      <c r="D28" s="24"/>
      <c r="E28" s="24">
        <v>20240</v>
      </c>
    </row>
    <row r="29" spans="1:5" s="49" customFormat="1" ht="18" customHeight="1">
      <c r="A29" s="73" t="s">
        <v>186</v>
      </c>
      <c r="B29" s="77" t="s">
        <v>187</v>
      </c>
      <c r="C29" s="24">
        <f t="shared" si="0"/>
        <v>94650</v>
      </c>
      <c r="D29" s="24"/>
      <c r="E29" s="24">
        <v>94650</v>
      </c>
    </row>
    <row r="30" spans="1:5" s="49" customFormat="1" ht="18" customHeight="1">
      <c r="A30" s="73" t="s">
        <v>188</v>
      </c>
      <c r="B30" s="77" t="s">
        <v>189</v>
      </c>
      <c r="C30" s="24">
        <f t="shared" si="0"/>
        <v>0</v>
      </c>
      <c r="D30" s="24"/>
      <c r="E30" s="24"/>
    </row>
    <row r="31" spans="1:5" s="49" customFormat="1" ht="18" customHeight="1">
      <c r="A31" s="73" t="s">
        <v>190</v>
      </c>
      <c r="B31" s="77" t="s">
        <v>191</v>
      </c>
      <c r="C31" s="24">
        <f t="shared" si="0"/>
        <v>62494</v>
      </c>
      <c r="D31" s="24"/>
      <c r="E31" s="24">
        <v>62494</v>
      </c>
    </row>
    <row r="32" spans="1:5" s="49" customFormat="1" ht="18" customHeight="1">
      <c r="A32" s="73" t="s">
        <v>192</v>
      </c>
      <c r="B32" s="77" t="s">
        <v>193</v>
      </c>
      <c r="C32" s="24">
        <f t="shared" si="0"/>
        <v>180426</v>
      </c>
      <c r="D32" s="24"/>
      <c r="E32" s="24">
        <v>180426</v>
      </c>
    </row>
    <row r="33" spans="1:5" s="49" customFormat="1" ht="18" customHeight="1">
      <c r="A33" s="73" t="s">
        <v>194</v>
      </c>
      <c r="B33" s="77" t="s">
        <v>195</v>
      </c>
      <c r="C33" s="24">
        <f t="shared" si="0"/>
        <v>60000</v>
      </c>
      <c r="D33" s="24"/>
      <c r="E33" s="24">
        <v>60000</v>
      </c>
    </row>
    <row r="34" spans="1:5" s="49" customFormat="1" ht="18" customHeight="1">
      <c r="A34" s="73" t="s">
        <v>196</v>
      </c>
      <c r="B34" s="77" t="s">
        <v>197</v>
      </c>
      <c r="C34" s="24">
        <f t="shared" si="0"/>
        <v>99884</v>
      </c>
      <c r="D34" s="24"/>
      <c r="E34" s="24">
        <v>99884</v>
      </c>
    </row>
    <row r="35" spans="1:5" s="49" customFormat="1" ht="18" customHeight="1">
      <c r="A35" s="73" t="s">
        <v>198</v>
      </c>
      <c r="B35" s="77" t="s">
        <v>199</v>
      </c>
      <c r="C35" s="24">
        <f t="shared" si="0"/>
        <v>0</v>
      </c>
      <c r="D35" s="24"/>
      <c r="E35" s="24"/>
    </row>
    <row r="36" spans="1:5" s="49" customFormat="1" ht="18" customHeight="1">
      <c r="A36" s="73" t="s">
        <v>200</v>
      </c>
      <c r="B36" s="74" t="s">
        <v>201</v>
      </c>
      <c r="C36" s="24">
        <f>C37+C38+C39+C40+C41+C42</f>
        <v>1117600</v>
      </c>
      <c r="D36" s="24">
        <f>D37+D38+D39+D40+D41+D42</f>
        <v>1117600</v>
      </c>
      <c r="E36" s="75"/>
    </row>
    <row r="37" spans="1:5" s="49" customFormat="1" ht="18" customHeight="1">
      <c r="A37" s="73" t="s">
        <v>202</v>
      </c>
      <c r="B37" s="77" t="s">
        <v>203</v>
      </c>
      <c r="C37" s="24">
        <f t="shared" si="0"/>
        <v>0</v>
      </c>
      <c r="D37" s="24"/>
      <c r="E37" s="24"/>
    </row>
    <row r="38" spans="1:5" s="49" customFormat="1" ht="18" customHeight="1">
      <c r="A38" s="73" t="s">
        <v>204</v>
      </c>
      <c r="B38" s="77" t="s">
        <v>205</v>
      </c>
      <c r="C38" s="24">
        <f t="shared" si="0"/>
        <v>0</v>
      </c>
      <c r="D38" s="24"/>
      <c r="E38" s="24"/>
    </row>
    <row r="39" spans="1:5" s="49" customFormat="1" ht="18" customHeight="1">
      <c r="A39" s="73" t="s">
        <v>206</v>
      </c>
      <c r="B39" s="77" t="s">
        <v>207</v>
      </c>
      <c r="C39" s="24">
        <f t="shared" si="0"/>
        <v>0</v>
      </c>
      <c r="D39" s="24"/>
      <c r="E39" s="24"/>
    </row>
    <row r="40" spans="1:5" s="49" customFormat="1" ht="18" customHeight="1">
      <c r="A40" s="73" t="s">
        <v>208</v>
      </c>
      <c r="B40" s="77" t="s">
        <v>209</v>
      </c>
      <c r="C40" s="24">
        <f t="shared" si="0"/>
        <v>0</v>
      </c>
      <c r="D40" s="24"/>
      <c r="E40" s="24"/>
    </row>
    <row r="41" spans="1:5" s="49" customFormat="1" ht="18" customHeight="1">
      <c r="A41" s="73" t="s">
        <v>210</v>
      </c>
      <c r="B41" s="77" t="s">
        <v>211</v>
      </c>
      <c r="C41" s="24">
        <f t="shared" si="0"/>
        <v>653584</v>
      </c>
      <c r="D41" s="24">
        <v>653584</v>
      </c>
      <c r="E41" s="24"/>
    </row>
    <row r="42" spans="1:5" s="49" customFormat="1" ht="18" customHeight="1">
      <c r="A42" s="73" t="s">
        <v>212</v>
      </c>
      <c r="B42" s="77" t="s">
        <v>213</v>
      </c>
      <c r="C42" s="24">
        <v>464016</v>
      </c>
      <c r="D42" s="24">
        <v>464016</v>
      </c>
      <c r="E42" s="24"/>
    </row>
  </sheetData>
  <sheetProtection/>
  <mergeCells count="4">
    <mergeCell ref="A2:E2"/>
    <mergeCell ref="A3:B3"/>
    <mergeCell ref="A4:B4"/>
    <mergeCell ref="C4:E4"/>
  </mergeCells>
  <printOptions horizontalCentered="1"/>
  <pageMargins left="0.39" right="0.39" top="0.31" bottom="0.39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A1" sqref="A1:IV65536"/>
    </sheetView>
  </sheetViews>
  <sheetFormatPr defaultColWidth="6.875" defaultRowHeight="12.75" customHeight="1"/>
  <cols>
    <col min="1" max="6" width="11.625" style="45" customWidth="1"/>
    <col min="7" max="7" width="13.00390625" style="45" customWidth="1"/>
    <col min="8" max="9" width="11.625" style="45" customWidth="1"/>
    <col min="10" max="10" width="10.375" style="45" customWidth="1"/>
    <col min="11" max="11" width="10.875" style="45" customWidth="1"/>
    <col min="12" max="12" width="12.875" style="45" customWidth="1"/>
    <col min="13" max="16384" width="6.875" style="45" customWidth="1"/>
  </cols>
  <sheetData>
    <row r="1" spans="1:12" ht="19.5" customHeight="1">
      <c r="A1" s="16" t="s">
        <v>214</v>
      </c>
      <c r="L1" s="63"/>
    </row>
    <row r="2" spans="1:12" ht="24" customHeight="1">
      <c r="A2" s="46" t="s">
        <v>215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47"/>
      <c r="B3" s="47"/>
      <c r="C3" s="47"/>
      <c r="D3" s="47"/>
      <c r="E3" s="47"/>
      <c r="F3" s="56"/>
      <c r="G3" s="47"/>
      <c r="H3" s="47"/>
      <c r="I3" s="47"/>
      <c r="J3" s="47"/>
      <c r="K3" s="47"/>
      <c r="L3" s="47"/>
    </row>
    <row r="4" spans="1:12" ht="19.5" customHeight="1">
      <c r="A4" s="48" t="s">
        <v>2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64" t="s">
        <v>3</v>
      </c>
    </row>
    <row r="5" spans="1:12" ht="19.5" customHeight="1">
      <c r="A5" s="19" t="s">
        <v>31</v>
      </c>
      <c r="B5" s="19"/>
      <c r="C5" s="19"/>
      <c r="D5" s="19"/>
      <c r="E5" s="19"/>
      <c r="F5" s="57"/>
      <c r="G5" s="19" t="s">
        <v>32</v>
      </c>
      <c r="H5" s="19"/>
      <c r="I5" s="19"/>
      <c r="J5" s="19"/>
      <c r="K5" s="19"/>
      <c r="L5" s="19"/>
    </row>
    <row r="6" spans="1:12" ht="19.5" customHeight="1">
      <c r="A6" s="50" t="s">
        <v>8</v>
      </c>
      <c r="B6" s="51" t="s">
        <v>216</v>
      </c>
      <c r="C6" s="50" t="s">
        <v>217</v>
      </c>
      <c r="D6" s="50"/>
      <c r="E6" s="50"/>
      <c r="F6" s="58" t="s">
        <v>218</v>
      </c>
      <c r="G6" s="59" t="s">
        <v>8</v>
      </c>
      <c r="H6" s="60" t="s">
        <v>216</v>
      </c>
      <c r="I6" s="50" t="s">
        <v>217</v>
      </c>
      <c r="J6" s="50"/>
      <c r="K6" s="65"/>
      <c r="L6" s="50" t="s">
        <v>218</v>
      </c>
    </row>
    <row r="7" spans="1:12" ht="41.25" customHeight="1">
      <c r="A7" s="52"/>
      <c r="B7" s="22"/>
      <c r="C7" s="53" t="s">
        <v>35</v>
      </c>
      <c r="D7" s="54" t="s">
        <v>219</v>
      </c>
      <c r="E7" s="54" t="s">
        <v>220</v>
      </c>
      <c r="F7" s="52"/>
      <c r="G7" s="61"/>
      <c r="H7" s="22"/>
      <c r="I7" s="66" t="s">
        <v>35</v>
      </c>
      <c r="J7" s="54" t="s">
        <v>219</v>
      </c>
      <c r="K7" s="67" t="s">
        <v>220</v>
      </c>
      <c r="L7" s="52"/>
    </row>
    <row r="8" spans="1:12" ht="18" customHeight="1">
      <c r="A8" s="55">
        <f>B8+C8+F8</f>
        <v>75140</v>
      </c>
      <c r="B8" s="55"/>
      <c r="C8" s="55">
        <f>SUM(D8:E8)</f>
        <v>60000</v>
      </c>
      <c r="D8" s="55"/>
      <c r="E8" s="55">
        <v>60000</v>
      </c>
      <c r="F8" s="62">
        <v>15140</v>
      </c>
      <c r="G8" s="26">
        <f>H8+I8+L8</f>
        <v>80240</v>
      </c>
      <c r="H8" s="24"/>
      <c r="I8" s="23">
        <f>SUM(J8:K8)</f>
        <v>60000</v>
      </c>
      <c r="J8" s="25"/>
      <c r="K8" s="26">
        <v>60000</v>
      </c>
      <c r="L8" s="24">
        <v>20240</v>
      </c>
    </row>
  </sheetData>
  <sheetProtection/>
  <mergeCells count="12">
    <mergeCell ref="A2:L2"/>
    <mergeCell ref="A4:B4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 scale="97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A4" sqref="A4"/>
    </sheetView>
  </sheetViews>
  <sheetFormatPr defaultColWidth="16.00390625" defaultRowHeight="13.5"/>
  <cols>
    <col min="1" max="1" width="19.00390625" style="0" customWidth="1"/>
    <col min="2" max="2" width="54.125" style="0" customWidth="1"/>
    <col min="3" max="5" width="19.00390625" style="0" customWidth="1"/>
  </cols>
  <sheetData>
    <row r="1" ht="14.25">
      <c r="A1" s="16" t="s">
        <v>221</v>
      </c>
    </row>
    <row r="2" spans="1:5" ht="25.5">
      <c r="A2" s="28" t="s">
        <v>222</v>
      </c>
      <c r="B2" s="28"/>
      <c r="C2" s="28"/>
      <c r="D2" s="28"/>
      <c r="E2" s="28"/>
    </row>
    <row r="3" spans="1:5" ht="13.5">
      <c r="A3" s="39"/>
      <c r="B3" s="39"/>
      <c r="C3" s="39"/>
      <c r="D3" s="39"/>
      <c r="E3" s="39"/>
    </row>
    <row r="4" spans="1:5" ht="14.25">
      <c r="A4" s="30" t="s">
        <v>2</v>
      </c>
      <c r="E4" s="43" t="s">
        <v>3</v>
      </c>
    </row>
    <row r="5" spans="1:5" ht="22.5" customHeight="1">
      <c r="A5" s="33" t="s">
        <v>33</v>
      </c>
      <c r="B5" s="33" t="s">
        <v>34</v>
      </c>
      <c r="C5" s="33" t="s">
        <v>223</v>
      </c>
      <c r="D5" s="33"/>
      <c r="E5" s="33"/>
    </row>
    <row r="6" spans="1:5" ht="22.5" customHeight="1">
      <c r="A6" s="33"/>
      <c r="B6" s="33"/>
      <c r="C6" s="33" t="s">
        <v>8</v>
      </c>
      <c r="D6" s="33" t="s">
        <v>36</v>
      </c>
      <c r="E6" s="33" t="s">
        <v>37</v>
      </c>
    </row>
    <row r="7" spans="1:5" ht="19.5" customHeight="1">
      <c r="A7" s="40"/>
      <c r="B7" s="41"/>
      <c r="C7" s="40"/>
      <c r="D7" s="40"/>
      <c r="E7" s="44" t="s">
        <v>224</v>
      </c>
    </row>
    <row r="8" spans="1:5" ht="19.5" customHeight="1">
      <c r="A8" s="42"/>
      <c r="B8" s="40"/>
      <c r="C8" s="40"/>
      <c r="D8" s="40"/>
      <c r="E8" s="44" t="s">
        <v>224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4">
      <selection activeCell="H13" sqref="H13"/>
    </sheetView>
  </sheetViews>
  <sheetFormatPr defaultColWidth="9.00390625" defaultRowHeight="13.5"/>
  <cols>
    <col min="1" max="1" width="37.625" style="0" customWidth="1"/>
    <col min="2" max="2" width="24.125" style="0" customWidth="1"/>
    <col min="3" max="3" width="37.625" style="0" customWidth="1"/>
    <col min="4" max="4" width="24.125" style="0" customWidth="1"/>
  </cols>
  <sheetData>
    <row r="1" ht="14.25">
      <c r="A1" s="27" t="s">
        <v>225</v>
      </c>
    </row>
    <row r="2" spans="1:4" ht="25.5">
      <c r="A2" s="28" t="s">
        <v>226</v>
      </c>
      <c r="B2" s="28"/>
      <c r="C2" s="28"/>
      <c r="D2" s="28"/>
    </row>
    <row r="3" spans="2:3" ht="14.25">
      <c r="B3" s="29"/>
      <c r="C3" s="29"/>
    </row>
    <row r="4" spans="1:4" ht="14.25">
      <c r="A4" s="30" t="s">
        <v>2</v>
      </c>
      <c r="B4" s="31"/>
      <c r="C4" s="31"/>
      <c r="D4" s="32" t="s">
        <v>3</v>
      </c>
    </row>
    <row r="5" spans="1:4" ht="18.75" customHeight="1">
      <c r="A5" s="33" t="s">
        <v>4</v>
      </c>
      <c r="B5" s="33"/>
      <c r="C5" s="33" t="s">
        <v>5</v>
      </c>
      <c r="D5" s="33"/>
    </row>
    <row r="6" spans="1:4" ht="18.75" customHeight="1">
      <c r="A6" s="33" t="s">
        <v>6</v>
      </c>
      <c r="B6" s="33" t="s">
        <v>7</v>
      </c>
      <c r="C6" s="33" t="s">
        <v>6</v>
      </c>
      <c r="D6" s="33" t="s">
        <v>7</v>
      </c>
    </row>
    <row r="7" spans="1:4" ht="18.75" customHeight="1">
      <c r="A7" s="34" t="s">
        <v>227</v>
      </c>
      <c r="B7" s="35">
        <f>SUM(B8:B12)</f>
        <v>20925405</v>
      </c>
      <c r="C7" s="35" t="s">
        <v>228</v>
      </c>
      <c r="D7" s="36">
        <f>SUM(D8:D13)</f>
        <v>16347920</v>
      </c>
    </row>
    <row r="8" spans="1:4" ht="18.75" customHeight="1">
      <c r="A8" s="34" t="s">
        <v>229</v>
      </c>
      <c r="B8" s="36">
        <v>16347920</v>
      </c>
      <c r="C8" s="35" t="s">
        <v>230</v>
      </c>
      <c r="D8" s="36">
        <v>5029115</v>
      </c>
    </row>
    <row r="9" spans="1:4" ht="18.75" customHeight="1">
      <c r="A9" s="34" t="s">
        <v>231</v>
      </c>
      <c r="B9" s="35">
        <v>663451</v>
      </c>
      <c r="C9" s="35" t="s">
        <v>232</v>
      </c>
      <c r="D9" s="36">
        <v>22252</v>
      </c>
    </row>
    <row r="10" spans="1:4" ht="18.75" customHeight="1">
      <c r="A10" s="34" t="s">
        <v>233</v>
      </c>
      <c r="B10" s="35">
        <v>560467</v>
      </c>
      <c r="C10" s="35" t="s">
        <v>234</v>
      </c>
      <c r="D10" s="36">
        <v>6362081</v>
      </c>
    </row>
    <row r="11" spans="1:4" ht="18.75" customHeight="1">
      <c r="A11" s="34" t="s">
        <v>235</v>
      </c>
      <c r="B11" s="36">
        <v>962218</v>
      </c>
      <c r="C11" s="35" t="s">
        <v>236</v>
      </c>
      <c r="D11" s="36">
        <v>247676</v>
      </c>
    </row>
    <row r="12" spans="1:4" ht="18.75" customHeight="1">
      <c r="A12" s="34" t="s">
        <v>237</v>
      </c>
      <c r="B12" s="35">
        <v>2391349</v>
      </c>
      <c r="C12" s="35" t="s">
        <v>238</v>
      </c>
      <c r="D12" s="36">
        <v>349660</v>
      </c>
    </row>
    <row r="13" spans="1:4" ht="18.75" customHeight="1">
      <c r="A13" s="34" t="s">
        <v>239</v>
      </c>
      <c r="B13" s="35"/>
      <c r="C13" s="35" t="s">
        <v>240</v>
      </c>
      <c r="D13" s="36">
        <v>4337136</v>
      </c>
    </row>
    <row r="14" spans="1:4" ht="18.75" customHeight="1">
      <c r="A14" s="34" t="s">
        <v>241</v>
      </c>
      <c r="B14" s="35"/>
      <c r="C14" s="35" t="s">
        <v>242</v>
      </c>
      <c r="D14" s="36">
        <f>SUM(D15:D19)</f>
        <v>663451</v>
      </c>
    </row>
    <row r="15" spans="1:4" ht="18.75" customHeight="1">
      <c r="A15" s="34" t="s">
        <v>243</v>
      </c>
      <c r="B15" s="35"/>
      <c r="C15" s="35" t="s">
        <v>244</v>
      </c>
      <c r="D15" s="36">
        <v>507344</v>
      </c>
    </row>
    <row r="16" spans="1:4" ht="18.75" customHeight="1">
      <c r="A16" s="34" t="s">
        <v>245</v>
      </c>
      <c r="B16" s="35"/>
      <c r="C16" s="35" t="s">
        <v>246</v>
      </c>
      <c r="D16" s="36">
        <v>2566</v>
      </c>
    </row>
    <row r="17" spans="1:4" ht="18.75" customHeight="1">
      <c r="A17" s="34" t="s">
        <v>247</v>
      </c>
      <c r="B17" s="35"/>
      <c r="C17" s="35" t="s">
        <v>248</v>
      </c>
      <c r="D17" s="36">
        <v>88642</v>
      </c>
    </row>
    <row r="18" spans="1:4" ht="18.75" customHeight="1">
      <c r="A18" s="34"/>
      <c r="B18" s="35"/>
      <c r="C18" s="35" t="s">
        <v>249</v>
      </c>
      <c r="D18" s="36">
        <v>26909</v>
      </c>
    </row>
    <row r="19" spans="1:4" ht="18.75" customHeight="1">
      <c r="A19" s="34"/>
      <c r="B19" s="35"/>
      <c r="C19" s="35" t="s">
        <v>250</v>
      </c>
      <c r="D19" s="36">
        <v>37990</v>
      </c>
    </row>
    <row r="20" spans="1:4" ht="18.75" customHeight="1">
      <c r="A20" s="34"/>
      <c r="B20" s="35"/>
      <c r="C20" s="35" t="s">
        <v>251</v>
      </c>
      <c r="D20" s="36">
        <f>SUM(D21:D25)</f>
        <v>560467</v>
      </c>
    </row>
    <row r="21" spans="1:4" ht="18.75" customHeight="1">
      <c r="A21" s="34"/>
      <c r="B21" s="35"/>
      <c r="C21" s="35" t="s">
        <v>252</v>
      </c>
      <c r="D21" s="36">
        <v>399255</v>
      </c>
    </row>
    <row r="22" spans="1:4" ht="18.75" customHeight="1">
      <c r="A22" s="34"/>
      <c r="B22" s="35"/>
      <c r="C22" s="35" t="s">
        <v>253</v>
      </c>
      <c r="D22" s="36">
        <v>2552</v>
      </c>
    </row>
    <row r="23" spans="1:4" ht="18.75" customHeight="1">
      <c r="A23" s="34"/>
      <c r="B23" s="35"/>
      <c r="C23" s="35" t="s">
        <v>254</v>
      </c>
      <c r="D23" s="36">
        <v>92579</v>
      </c>
    </row>
    <row r="24" spans="1:4" ht="18.75" customHeight="1">
      <c r="A24" s="34"/>
      <c r="B24" s="35"/>
      <c r="C24" s="35" t="s">
        <v>255</v>
      </c>
      <c r="D24" s="36">
        <v>28105</v>
      </c>
    </row>
    <row r="25" spans="1:4" ht="18.75" customHeight="1">
      <c r="A25" s="34"/>
      <c r="B25" s="35"/>
      <c r="C25" s="35" t="s">
        <v>256</v>
      </c>
      <c r="D25" s="36">
        <v>37976</v>
      </c>
    </row>
    <row r="26" spans="1:4" ht="18.75" customHeight="1">
      <c r="A26" s="34"/>
      <c r="B26" s="35"/>
      <c r="C26" s="35" t="s">
        <v>257</v>
      </c>
      <c r="D26" s="36">
        <f>SUM(D27:D30)</f>
        <v>962218</v>
      </c>
    </row>
    <row r="27" spans="1:4" ht="18.75" customHeight="1">
      <c r="A27" s="34"/>
      <c r="B27" s="35"/>
      <c r="C27" s="35" t="s">
        <v>258</v>
      </c>
      <c r="D27" s="36">
        <v>4269</v>
      </c>
    </row>
    <row r="28" spans="1:4" ht="18.75" customHeight="1">
      <c r="A28" s="34"/>
      <c r="B28" s="35"/>
      <c r="C28" s="35" t="s">
        <v>259</v>
      </c>
      <c r="D28" s="36">
        <v>843914</v>
      </c>
    </row>
    <row r="29" spans="1:4" ht="18.75" customHeight="1">
      <c r="A29" s="34"/>
      <c r="B29" s="35"/>
      <c r="C29" s="35" t="s">
        <v>260</v>
      </c>
      <c r="D29" s="36">
        <v>48463</v>
      </c>
    </row>
    <row r="30" spans="1:4" ht="18.75" customHeight="1">
      <c r="A30" s="34"/>
      <c r="B30" s="35"/>
      <c r="C30" s="35" t="s">
        <v>261</v>
      </c>
      <c r="D30" s="36">
        <v>65572</v>
      </c>
    </row>
    <row r="31" spans="1:4" ht="18.75" customHeight="1">
      <c r="A31" s="34"/>
      <c r="B31" s="35"/>
      <c r="C31" s="35" t="s">
        <v>262</v>
      </c>
      <c r="D31" s="36">
        <f>SUM(D32:D36)</f>
        <v>2391349</v>
      </c>
    </row>
    <row r="32" spans="1:4" ht="18.75" customHeight="1">
      <c r="A32" s="34"/>
      <c r="B32" s="35"/>
      <c r="C32" s="35" t="s">
        <v>263</v>
      </c>
      <c r="D32" s="36">
        <v>1700454</v>
      </c>
    </row>
    <row r="33" spans="1:4" ht="18.75" customHeight="1">
      <c r="A33" s="34"/>
      <c r="B33" s="35"/>
      <c r="C33" s="35" t="s">
        <v>264</v>
      </c>
      <c r="D33" s="36">
        <v>11423</v>
      </c>
    </row>
    <row r="34" spans="1:4" ht="18.75" customHeight="1">
      <c r="A34" s="34"/>
      <c r="B34" s="35"/>
      <c r="C34" s="35" t="s">
        <v>265</v>
      </c>
      <c r="D34" s="36">
        <v>396669</v>
      </c>
    </row>
    <row r="35" spans="1:4" ht="18.75" customHeight="1">
      <c r="A35" s="34"/>
      <c r="B35" s="35"/>
      <c r="C35" s="35" t="s">
        <v>260</v>
      </c>
      <c r="D35" s="36">
        <v>120417</v>
      </c>
    </row>
    <row r="36" spans="1:4" ht="18.75" customHeight="1">
      <c r="A36" s="34"/>
      <c r="B36" s="35"/>
      <c r="C36" s="35" t="s">
        <v>266</v>
      </c>
      <c r="D36" s="36">
        <v>162386</v>
      </c>
    </row>
    <row r="37" spans="1:4" ht="18.75" customHeight="1">
      <c r="A37" s="34"/>
      <c r="B37" s="35"/>
      <c r="C37" s="35"/>
      <c r="D37" s="36"/>
    </row>
    <row r="38" spans="1:4" ht="18.75" customHeight="1">
      <c r="A38" s="37" t="s">
        <v>267</v>
      </c>
      <c r="B38" s="35">
        <f>B7</f>
        <v>20925405</v>
      </c>
      <c r="C38" s="38" t="s">
        <v>268</v>
      </c>
      <c r="D38" s="36">
        <f>D7+D14+D20+D26+D31</f>
        <v>20925405</v>
      </c>
    </row>
    <row r="39" spans="1:4" ht="18.75" customHeight="1">
      <c r="A39" s="34" t="s">
        <v>269</v>
      </c>
      <c r="B39" s="35"/>
      <c r="C39" s="35" t="s">
        <v>270</v>
      </c>
      <c r="D39" s="36"/>
    </row>
    <row r="40" spans="1:4" ht="18.75" customHeight="1">
      <c r="A40" s="34" t="s">
        <v>271</v>
      </c>
      <c r="B40" s="35"/>
      <c r="C40" s="35"/>
      <c r="D40" s="36"/>
    </row>
    <row r="41" spans="1:4" ht="18.75" customHeight="1">
      <c r="A41" s="37" t="s">
        <v>26</v>
      </c>
      <c r="B41" s="35">
        <f>B7</f>
        <v>20925405</v>
      </c>
      <c r="C41" s="38" t="s">
        <v>27</v>
      </c>
      <c r="D41" s="36">
        <f>D38</f>
        <v>20925405</v>
      </c>
    </row>
    <row r="42" spans="1:4" ht="14.25">
      <c r="A42" s="31"/>
      <c r="B42" s="31"/>
      <c r="C42" s="31"/>
      <c r="D42" s="31"/>
    </row>
  </sheetData>
  <sheetProtection/>
  <mergeCells count="4">
    <mergeCell ref="A2:D2"/>
    <mergeCell ref="B3:C3"/>
    <mergeCell ref="A5:B5"/>
    <mergeCell ref="C5:D5"/>
  </mergeCells>
  <printOptions horizontalCentered="1"/>
  <pageMargins left="0.39" right="0.39" top="0.7900000000000001" bottom="0.7900000000000001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Zeros="0" workbookViewId="0" topLeftCell="A1">
      <selection activeCell="B28" sqref="B28"/>
    </sheetView>
  </sheetViews>
  <sheetFormatPr defaultColWidth="6.875" defaultRowHeight="12.75" customHeight="1"/>
  <cols>
    <col min="1" max="1" width="14.50390625" style="1" customWidth="1"/>
    <col min="2" max="2" width="44.625" style="1" customWidth="1"/>
    <col min="3" max="3" width="14.50390625" style="1" customWidth="1"/>
    <col min="4" max="4" width="12.625" style="1" customWidth="1"/>
    <col min="5" max="5" width="13.75390625" style="1" customWidth="1"/>
    <col min="6" max="8" width="12.625" style="1" customWidth="1"/>
    <col min="9" max="16384" width="6.875" style="1" customWidth="1"/>
  </cols>
  <sheetData>
    <row r="1" ht="19.5" customHeight="1">
      <c r="A1" s="16" t="s">
        <v>272</v>
      </c>
    </row>
    <row r="2" spans="1:8" ht="27" customHeight="1">
      <c r="A2" s="3" t="s">
        <v>273</v>
      </c>
      <c r="B2" s="3"/>
      <c r="C2" s="3"/>
      <c r="D2" s="3"/>
      <c r="E2" s="3"/>
      <c r="F2" s="3"/>
      <c r="G2" s="3"/>
      <c r="H2" s="3"/>
    </row>
    <row r="3" spans="1:8" ht="19.5" customHeight="1">
      <c r="A3" s="17" t="s">
        <v>2</v>
      </c>
      <c r="B3" s="17"/>
      <c r="C3" s="6"/>
      <c r="D3" s="18"/>
      <c r="E3" s="18"/>
      <c r="F3" s="18"/>
      <c r="G3" s="14"/>
      <c r="H3" s="14" t="s">
        <v>3</v>
      </c>
    </row>
    <row r="4" spans="1:8" ht="19.5" customHeight="1">
      <c r="A4" s="19" t="s">
        <v>274</v>
      </c>
      <c r="B4" s="19"/>
      <c r="C4" s="20" t="s">
        <v>8</v>
      </c>
      <c r="D4" s="7" t="s">
        <v>271</v>
      </c>
      <c r="E4" s="7" t="s">
        <v>227</v>
      </c>
      <c r="F4" s="7" t="s">
        <v>239</v>
      </c>
      <c r="G4" s="7" t="s">
        <v>245</v>
      </c>
      <c r="H4" s="7" t="s">
        <v>247</v>
      </c>
    </row>
    <row r="5" spans="1:8" ht="30" customHeight="1">
      <c r="A5" s="21" t="s">
        <v>33</v>
      </c>
      <c r="B5" s="21" t="s">
        <v>34</v>
      </c>
      <c r="C5" s="22"/>
      <c r="D5" s="22"/>
      <c r="E5" s="22"/>
      <c r="F5" s="22"/>
      <c r="G5" s="22"/>
      <c r="H5" s="22"/>
    </row>
    <row r="6" spans="1:8" ht="15" customHeight="1">
      <c r="A6" s="12"/>
      <c r="B6" s="13" t="s">
        <v>8</v>
      </c>
      <c r="C6" s="23">
        <f>D6+E6+F6+G6+H6</f>
        <v>20925405</v>
      </c>
      <c r="D6" s="23"/>
      <c r="E6" s="25">
        <f>E7+E32+E44+E56+E69</f>
        <v>20925405</v>
      </c>
      <c r="F6" s="26"/>
      <c r="G6" s="24"/>
      <c r="H6" s="23"/>
    </row>
    <row r="7" spans="1:8" ht="15" customHeight="1">
      <c r="A7" s="12"/>
      <c r="B7" s="13" t="s">
        <v>275</v>
      </c>
      <c r="C7" s="23">
        <f>D7+E7+F7+G7+H7</f>
        <v>16347920</v>
      </c>
      <c r="D7" s="23"/>
      <c r="E7" s="25">
        <f>E8+E10+E13+E23+E26+E29</f>
        <v>16347920</v>
      </c>
      <c r="F7" s="26"/>
      <c r="G7" s="24"/>
      <c r="H7" s="23"/>
    </row>
    <row r="8" spans="1:8" ht="15" customHeight="1">
      <c r="A8" s="12" t="s">
        <v>38</v>
      </c>
      <c r="B8" s="13" t="s">
        <v>14</v>
      </c>
      <c r="C8" s="23">
        <v>5029115</v>
      </c>
      <c r="D8" s="23"/>
      <c r="E8" s="25">
        <v>5029115</v>
      </c>
      <c r="F8" s="26"/>
      <c r="G8" s="24"/>
      <c r="H8" s="23"/>
    </row>
    <row r="9" spans="1:8" ht="15" customHeight="1">
      <c r="A9" s="12" t="s">
        <v>276</v>
      </c>
      <c r="B9" s="13" t="s">
        <v>277</v>
      </c>
      <c r="C9" s="23">
        <f>D9+E9+F9+G9+H9</f>
        <v>5029115</v>
      </c>
      <c r="D9" s="23"/>
      <c r="E9" s="25">
        <v>5029115</v>
      </c>
      <c r="F9" s="26"/>
      <c r="G9" s="24"/>
      <c r="H9" s="23"/>
    </row>
    <row r="10" spans="1:8" ht="15" customHeight="1">
      <c r="A10" s="12" t="s">
        <v>46</v>
      </c>
      <c r="B10" s="13" t="s">
        <v>16</v>
      </c>
      <c r="C10" s="23">
        <v>22252</v>
      </c>
      <c r="D10" s="23"/>
      <c r="E10" s="25">
        <v>22252</v>
      </c>
      <c r="F10" s="26"/>
      <c r="G10" s="24"/>
      <c r="H10" s="23"/>
    </row>
    <row r="11" spans="1:8" ht="15" customHeight="1">
      <c r="A11" s="12" t="s">
        <v>47</v>
      </c>
      <c r="B11" s="13" t="s">
        <v>48</v>
      </c>
      <c r="C11" s="23">
        <v>22252</v>
      </c>
      <c r="D11" s="23"/>
      <c r="E11" s="25">
        <v>22252</v>
      </c>
      <c r="F11" s="26"/>
      <c r="G11" s="24"/>
      <c r="H11" s="23"/>
    </row>
    <row r="12" spans="1:8" ht="15" customHeight="1">
      <c r="A12" s="12" t="s">
        <v>49</v>
      </c>
      <c r="B12" s="13" t="s">
        <v>50</v>
      </c>
      <c r="C12" s="23">
        <f>D12+E12+F12+G12+H12</f>
        <v>22252</v>
      </c>
      <c r="D12" s="23"/>
      <c r="E12" s="25">
        <v>22252</v>
      </c>
      <c r="F12" s="26"/>
      <c r="G12" s="24"/>
      <c r="H12" s="23"/>
    </row>
    <row r="13" spans="1:8" ht="15" customHeight="1">
      <c r="A13" s="12" t="s">
        <v>56</v>
      </c>
      <c r="B13" s="13" t="s">
        <v>19</v>
      </c>
      <c r="C13" s="24">
        <f>C14+C17+C19+C20+C21+C22</f>
        <v>6289301</v>
      </c>
      <c r="D13" s="24"/>
      <c r="E13" s="25">
        <f>E14+E17+E18+E19+E20+E21+E22</f>
        <v>6362081</v>
      </c>
      <c r="F13" s="26"/>
      <c r="G13" s="24"/>
      <c r="H13" s="23"/>
    </row>
    <row r="14" spans="1:8" ht="15" customHeight="1">
      <c r="A14" s="12" t="s">
        <v>61</v>
      </c>
      <c r="B14" s="13" t="s">
        <v>62</v>
      </c>
      <c r="C14" s="24">
        <f>C15+C16</f>
        <v>815874</v>
      </c>
      <c r="D14" s="24"/>
      <c r="E14" s="25">
        <v>815874</v>
      </c>
      <c r="F14" s="26"/>
      <c r="G14" s="24"/>
      <c r="H14" s="23"/>
    </row>
    <row r="15" spans="1:8" ht="15" customHeight="1">
      <c r="A15" s="12" t="s">
        <v>278</v>
      </c>
      <c r="B15" s="13" t="s">
        <v>68</v>
      </c>
      <c r="C15" s="24">
        <f>D15+E15+F15+G15+H15</f>
        <v>582767</v>
      </c>
      <c r="D15" s="24"/>
      <c r="E15" s="25">
        <v>582767</v>
      </c>
      <c r="F15" s="26"/>
      <c r="G15" s="24"/>
      <c r="H15" s="23"/>
    </row>
    <row r="16" spans="1:8" ht="15" customHeight="1">
      <c r="A16" s="12" t="s">
        <v>69</v>
      </c>
      <c r="B16" s="13" t="s">
        <v>70</v>
      </c>
      <c r="C16" s="24">
        <f>D16+E16+F16+G16+H16</f>
        <v>233107</v>
      </c>
      <c r="D16" s="24"/>
      <c r="E16" s="25">
        <v>233107</v>
      </c>
      <c r="F16" s="26"/>
      <c r="G16" s="24"/>
      <c r="H16" s="23"/>
    </row>
    <row r="17" spans="1:8" ht="15" customHeight="1">
      <c r="A17" s="12" t="s">
        <v>279</v>
      </c>
      <c r="B17" s="13" t="s">
        <v>280</v>
      </c>
      <c r="C17" s="24">
        <f>D17+E17+F17+G17+H17</f>
        <v>2302688</v>
      </c>
      <c r="D17" s="24"/>
      <c r="E17" s="25">
        <v>2302688</v>
      </c>
      <c r="F17" s="26"/>
      <c r="G17" s="24"/>
      <c r="H17" s="23"/>
    </row>
    <row r="18" spans="1:8" ht="15" customHeight="1">
      <c r="A18" s="12" t="s">
        <v>281</v>
      </c>
      <c r="B18" s="13" t="s">
        <v>84</v>
      </c>
      <c r="C18" s="24">
        <v>72780</v>
      </c>
      <c r="D18" s="24"/>
      <c r="E18" s="25">
        <v>72780</v>
      </c>
      <c r="F18" s="26"/>
      <c r="G18" s="24"/>
      <c r="H18" s="23"/>
    </row>
    <row r="19" spans="1:8" ht="15" customHeight="1">
      <c r="A19" s="12" t="s">
        <v>86</v>
      </c>
      <c r="B19" s="13" t="s">
        <v>282</v>
      </c>
      <c r="C19" s="24">
        <f aca="true" t="shared" si="0" ref="C19:C27">D19+E19+F19+G19+H19</f>
        <v>444962</v>
      </c>
      <c r="D19" s="24"/>
      <c r="E19" s="25">
        <v>444962</v>
      </c>
      <c r="F19" s="26"/>
      <c r="G19" s="24"/>
      <c r="H19" s="23"/>
    </row>
    <row r="20" spans="1:8" ht="15" customHeight="1">
      <c r="A20" s="12" t="s">
        <v>94</v>
      </c>
      <c r="B20" s="13" t="s">
        <v>95</v>
      </c>
      <c r="C20" s="24">
        <f t="shared" si="0"/>
        <v>306840</v>
      </c>
      <c r="D20" s="24"/>
      <c r="E20" s="25">
        <v>306840</v>
      </c>
      <c r="F20" s="26"/>
      <c r="G20" s="24"/>
      <c r="H20" s="23"/>
    </row>
    <row r="21" spans="1:8" ht="15" customHeight="1">
      <c r="A21" s="12" t="s">
        <v>102</v>
      </c>
      <c r="B21" s="13" t="s">
        <v>283</v>
      </c>
      <c r="C21" s="24">
        <f t="shared" si="0"/>
        <v>1770600</v>
      </c>
      <c r="D21" s="24"/>
      <c r="E21" s="25">
        <v>1770600</v>
      </c>
      <c r="F21" s="26"/>
      <c r="G21" s="24"/>
      <c r="H21" s="23"/>
    </row>
    <row r="22" spans="1:8" ht="15" customHeight="1">
      <c r="A22" s="12" t="s">
        <v>108</v>
      </c>
      <c r="B22" s="13" t="s">
        <v>109</v>
      </c>
      <c r="C22" s="24">
        <f t="shared" si="0"/>
        <v>648337</v>
      </c>
      <c r="D22" s="24"/>
      <c r="E22" s="25">
        <v>648337</v>
      </c>
      <c r="F22" s="26"/>
      <c r="G22" s="24"/>
      <c r="H22" s="23"/>
    </row>
    <row r="23" spans="1:8" ht="15" customHeight="1">
      <c r="A23" s="12" t="s">
        <v>112</v>
      </c>
      <c r="B23" s="13" t="s">
        <v>22</v>
      </c>
      <c r="C23" s="24">
        <f t="shared" si="0"/>
        <v>247676</v>
      </c>
      <c r="D23" s="24"/>
      <c r="E23" s="25">
        <v>247676</v>
      </c>
      <c r="F23" s="26"/>
      <c r="G23" s="24"/>
      <c r="H23" s="23"/>
    </row>
    <row r="24" spans="1:8" ht="15" customHeight="1">
      <c r="A24" s="12" t="s">
        <v>113</v>
      </c>
      <c r="B24" s="13" t="s">
        <v>114</v>
      </c>
      <c r="C24" s="24">
        <f t="shared" si="0"/>
        <v>247676</v>
      </c>
      <c r="D24" s="24"/>
      <c r="E24" s="25">
        <v>247676</v>
      </c>
      <c r="F24" s="26"/>
      <c r="G24" s="24"/>
      <c r="H24" s="23"/>
    </row>
    <row r="25" spans="1:8" ht="15" customHeight="1">
      <c r="A25" s="12" t="s">
        <v>115</v>
      </c>
      <c r="B25" s="13" t="s">
        <v>116</v>
      </c>
      <c r="C25" s="24">
        <f t="shared" si="0"/>
        <v>247676</v>
      </c>
      <c r="D25" s="24"/>
      <c r="E25" s="25">
        <v>247676</v>
      </c>
      <c r="F25" s="26"/>
      <c r="G25" s="24"/>
      <c r="H25" s="23"/>
    </row>
    <row r="26" spans="1:8" ht="15" customHeight="1">
      <c r="A26" s="12" t="s">
        <v>119</v>
      </c>
      <c r="B26" s="13" t="s">
        <v>21</v>
      </c>
      <c r="C26" s="24">
        <f t="shared" si="0"/>
        <v>4337136</v>
      </c>
      <c r="D26" s="24"/>
      <c r="E26" s="25">
        <f>E27+E28</f>
        <v>4337136</v>
      </c>
      <c r="F26" s="26"/>
      <c r="G26" s="24"/>
      <c r="H26" s="23"/>
    </row>
    <row r="27" spans="1:8" ht="15" customHeight="1">
      <c r="A27" s="12" t="s">
        <v>284</v>
      </c>
      <c r="B27" s="13" t="s">
        <v>285</v>
      </c>
      <c r="C27" s="24">
        <f t="shared" si="0"/>
        <v>4093540</v>
      </c>
      <c r="D27" s="24"/>
      <c r="E27" s="25">
        <v>4093540</v>
      </c>
      <c r="F27" s="26"/>
      <c r="G27" s="24"/>
      <c r="H27" s="23"/>
    </row>
    <row r="28" spans="1:8" ht="15" customHeight="1">
      <c r="A28" s="12" t="s">
        <v>284</v>
      </c>
      <c r="B28" s="13" t="s">
        <v>286</v>
      </c>
      <c r="C28" s="24">
        <v>243596</v>
      </c>
      <c r="D28" s="24"/>
      <c r="E28" s="25">
        <v>243596</v>
      </c>
      <c r="F28" s="26"/>
      <c r="G28" s="24"/>
      <c r="H28" s="23"/>
    </row>
    <row r="29" spans="1:8" ht="15" customHeight="1">
      <c r="A29" s="12" t="s">
        <v>128</v>
      </c>
      <c r="B29" s="13" t="s">
        <v>24</v>
      </c>
      <c r="C29" s="24">
        <f aca="true" t="shared" si="1" ref="C29:C59">D29+E29+F29+G29+H29</f>
        <v>349660</v>
      </c>
      <c r="D29" s="24"/>
      <c r="E29" s="25">
        <v>349660</v>
      </c>
      <c r="F29" s="26"/>
      <c r="G29" s="24"/>
      <c r="H29" s="23"/>
    </row>
    <row r="30" spans="1:8" ht="15" customHeight="1">
      <c r="A30" s="12" t="s">
        <v>129</v>
      </c>
      <c r="B30" s="13" t="s">
        <v>130</v>
      </c>
      <c r="C30" s="23">
        <f t="shared" si="1"/>
        <v>349660</v>
      </c>
      <c r="D30" s="23"/>
      <c r="E30" s="25">
        <v>349660</v>
      </c>
      <c r="F30" s="26"/>
      <c r="G30" s="24"/>
      <c r="H30" s="23"/>
    </row>
    <row r="31" spans="1:8" ht="15" customHeight="1">
      <c r="A31" s="12" t="s">
        <v>131</v>
      </c>
      <c r="B31" s="13" t="s">
        <v>132</v>
      </c>
      <c r="C31" s="23">
        <f t="shared" si="1"/>
        <v>349660</v>
      </c>
      <c r="D31" s="23"/>
      <c r="E31" s="25">
        <v>349660</v>
      </c>
      <c r="F31" s="26"/>
      <c r="G31" s="24"/>
      <c r="H31" s="23"/>
    </row>
    <row r="32" spans="1:8" ht="15" customHeight="1">
      <c r="A32" s="12"/>
      <c r="B32" s="13" t="s">
        <v>287</v>
      </c>
      <c r="C32" s="23">
        <f t="shared" si="1"/>
        <v>663451</v>
      </c>
      <c r="D32" s="23"/>
      <c r="E32" s="25">
        <f>E33+E35+E37+E40+E42</f>
        <v>663451</v>
      </c>
      <c r="F32" s="26"/>
      <c r="G32" s="24"/>
      <c r="H32" s="23"/>
    </row>
    <row r="33" spans="1:8" ht="15" customHeight="1">
      <c r="A33" s="12" t="s">
        <v>38</v>
      </c>
      <c r="B33" s="13" t="s">
        <v>14</v>
      </c>
      <c r="C33" s="23">
        <f t="shared" si="1"/>
        <v>507344</v>
      </c>
      <c r="D33" s="23"/>
      <c r="E33" s="25">
        <v>507344</v>
      </c>
      <c r="F33" s="26"/>
      <c r="G33" s="24"/>
      <c r="H33" s="23"/>
    </row>
    <row r="34" spans="1:8" ht="15" customHeight="1">
      <c r="A34" s="12" t="s">
        <v>288</v>
      </c>
      <c r="B34" s="13" t="s">
        <v>44</v>
      </c>
      <c r="C34" s="23">
        <f t="shared" si="1"/>
        <v>507344</v>
      </c>
      <c r="D34" s="23"/>
      <c r="E34" s="25">
        <v>507344</v>
      </c>
      <c r="F34" s="26"/>
      <c r="G34" s="24"/>
      <c r="H34" s="23"/>
    </row>
    <row r="35" spans="1:8" ht="15" customHeight="1">
      <c r="A35" s="12" t="s">
        <v>46</v>
      </c>
      <c r="B35" s="13" t="s">
        <v>16</v>
      </c>
      <c r="C35" s="23">
        <f t="shared" si="1"/>
        <v>2566</v>
      </c>
      <c r="D35" s="23"/>
      <c r="E35" s="25">
        <v>2566</v>
      </c>
      <c r="F35" s="26"/>
      <c r="G35" s="24"/>
      <c r="H35" s="23"/>
    </row>
    <row r="36" spans="1:8" ht="15" customHeight="1">
      <c r="A36" s="12" t="s">
        <v>289</v>
      </c>
      <c r="B36" s="13" t="s">
        <v>290</v>
      </c>
      <c r="C36" s="24">
        <f t="shared" si="1"/>
        <v>2566</v>
      </c>
      <c r="D36" s="24"/>
      <c r="E36" s="25">
        <v>2566</v>
      </c>
      <c r="F36" s="26"/>
      <c r="G36" s="24"/>
      <c r="H36" s="23"/>
    </row>
    <row r="37" spans="1:8" ht="15" customHeight="1">
      <c r="A37" s="12" t="s">
        <v>56</v>
      </c>
      <c r="B37" s="13" t="s">
        <v>19</v>
      </c>
      <c r="C37" s="24">
        <f>C38+C39</f>
        <v>88642</v>
      </c>
      <c r="D37" s="24"/>
      <c r="E37" s="25">
        <f>E38+E39</f>
        <v>88642</v>
      </c>
      <c r="F37" s="26"/>
      <c r="G37" s="24"/>
      <c r="H37" s="23"/>
    </row>
    <row r="38" spans="1:8" ht="15" customHeight="1">
      <c r="A38" s="12" t="s">
        <v>291</v>
      </c>
      <c r="B38" s="13" t="s">
        <v>292</v>
      </c>
      <c r="C38" s="24">
        <f t="shared" si="1"/>
        <v>63316</v>
      </c>
      <c r="D38" s="24"/>
      <c r="E38" s="25">
        <v>63316</v>
      </c>
      <c r="F38" s="26"/>
      <c r="G38" s="24"/>
      <c r="H38" s="23"/>
    </row>
    <row r="39" spans="1:8" ht="15" customHeight="1">
      <c r="A39" s="12" t="s">
        <v>293</v>
      </c>
      <c r="B39" s="13" t="s">
        <v>294</v>
      </c>
      <c r="C39" s="23">
        <f t="shared" si="1"/>
        <v>25326</v>
      </c>
      <c r="D39" s="23"/>
      <c r="E39" s="25">
        <v>25326</v>
      </c>
      <c r="F39" s="26"/>
      <c r="G39" s="24"/>
      <c r="H39" s="23"/>
    </row>
    <row r="40" spans="1:8" ht="15" customHeight="1">
      <c r="A40" s="12" t="s">
        <v>112</v>
      </c>
      <c r="B40" s="13" t="s">
        <v>22</v>
      </c>
      <c r="C40" s="23">
        <f t="shared" si="1"/>
        <v>26909</v>
      </c>
      <c r="D40" s="23"/>
      <c r="E40" s="25">
        <v>26909</v>
      </c>
      <c r="F40" s="26"/>
      <c r="G40" s="24"/>
      <c r="H40" s="23"/>
    </row>
    <row r="41" spans="1:8" ht="15" customHeight="1">
      <c r="A41" s="12" t="s">
        <v>295</v>
      </c>
      <c r="B41" s="13" t="s">
        <v>296</v>
      </c>
      <c r="C41" s="23">
        <f t="shared" si="1"/>
        <v>26909</v>
      </c>
      <c r="D41" s="23"/>
      <c r="E41" s="25">
        <v>26909</v>
      </c>
      <c r="F41" s="26"/>
      <c r="G41" s="24"/>
      <c r="H41" s="23"/>
    </row>
    <row r="42" spans="1:8" ht="15" customHeight="1">
      <c r="A42" s="12" t="s">
        <v>128</v>
      </c>
      <c r="B42" s="13" t="s">
        <v>24</v>
      </c>
      <c r="C42" s="23">
        <f t="shared" si="1"/>
        <v>37990</v>
      </c>
      <c r="D42" s="23"/>
      <c r="E42" s="25">
        <v>37990</v>
      </c>
      <c r="F42" s="26"/>
      <c r="G42" s="24"/>
      <c r="H42" s="23"/>
    </row>
    <row r="43" spans="1:8" ht="15" customHeight="1">
      <c r="A43" s="12" t="s">
        <v>297</v>
      </c>
      <c r="B43" s="13" t="s">
        <v>298</v>
      </c>
      <c r="C43" s="23">
        <f t="shared" si="1"/>
        <v>37990</v>
      </c>
      <c r="D43" s="23"/>
      <c r="E43" s="25">
        <v>37990</v>
      </c>
      <c r="F43" s="26"/>
      <c r="G43" s="24"/>
      <c r="H43" s="23"/>
    </row>
    <row r="44" spans="1:8" ht="15" customHeight="1">
      <c r="A44" s="12"/>
      <c r="B44" s="13" t="s">
        <v>299</v>
      </c>
      <c r="C44" s="23">
        <f t="shared" si="1"/>
        <v>560467</v>
      </c>
      <c r="D44" s="23"/>
      <c r="E44" s="25">
        <f>E45+E47+E49+E52+E54</f>
        <v>560467</v>
      </c>
      <c r="F44" s="26"/>
      <c r="G44" s="24"/>
      <c r="H44" s="23"/>
    </row>
    <row r="45" spans="1:8" ht="15" customHeight="1">
      <c r="A45" s="12" t="s">
        <v>46</v>
      </c>
      <c r="B45" s="13" t="s">
        <v>16</v>
      </c>
      <c r="C45" s="23">
        <f t="shared" si="1"/>
        <v>2552</v>
      </c>
      <c r="D45" s="23"/>
      <c r="E45" s="25">
        <v>2552</v>
      </c>
      <c r="F45" s="26"/>
      <c r="G45" s="24"/>
      <c r="H45" s="23"/>
    </row>
    <row r="46" spans="1:8" ht="15" customHeight="1">
      <c r="A46" s="12" t="s">
        <v>289</v>
      </c>
      <c r="B46" s="13" t="s">
        <v>290</v>
      </c>
      <c r="C46" s="23">
        <f t="shared" si="1"/>
        <v>2552</v>
      </c>
      <c r="D46" s="23"/>
      <c r="E46" s="25">
        <v>2552</v>
      </c>
      <c r="F46" s="26"/>
      <c r="G46" s="24"/>
      <c r="H46" s="23"/>
    </row>
    <row r="47" spans="1:8" ht="15" customHeight="1">
      <c r="A47" s="12" t="s">
        <v>300</v>
      </c>
      <c r="B47" s="13" t="s">
        <v>20</v>
      </c>
      <c r="C47" s="23">
        <f t="shared" si="1"/>
        <v>399255</v>
      </c>
      <c r="D47" s="23"/>
      <c r="E47" s="25">
        <v>399255</v>
      </c>
      <c r="F47" s="26"/>
      <c r="G47" s="24"/>
      <c r="H47" s="23"/>
    </row>
    <row r="48" spans="1:8" ht="15" customHeight="1">
      <c r="A48" s="12" t="s">
        <v>301</v>
      </c>
      <c r="B48" s="13" t="s">
        <v>302</v>
      </c>
      <c r="C48" s="23">
        <f t="shared" si="1"/>
        <v>399255</v>
      </c>
      <c r="D48" s="23"/>
      <c r="E48" s="25">
        <v>399255</v>
      </c>
      <c r="F48" s="26"/>
      <c r="G48" s="24"/>
      <c r="H48" s="23"/>
    </row>
    <row r="49" spans="1:8" ht="15" customHeight="1">
      <c r="A49" s="12" t="s">
        <v>56</v>
      </c>
      <c r="B49" s="13" t="s">
        <v>19</v>
      </c>
      <c r="C49" s="23">
        <f>C50+C51</f>
        <v>92579</v>
      </c>
      <c r="D49" s="23"/>
      <c r="E49" s="25">
        <f>E50+E51</f>
        <v>92579</v>
      </c>
      <c r="F49" s="26"/>
      <c r="G49" s="24"/>
      <c r="H49" s="23"/>
    </row>
    <row r="50" spans="1:8" ht="15" customHeight="1">
      <c r="A50" s="12" t="s">
        <v>291</v>
      </c>
      <c r="B50" s="13" t="s">
        <v>292</v>
      </c>
      <c r="C50" s="23">
        <f t="shared" si="1"/>
        <v>66128</v>
      </c>
      <c r="D50" s="23"/>
      <c r="E50" s="25">
        <v>66128</v>
      </c>
      <c r="F50" s="26"/>
      <c r="G50" s="24"/>
      <c r="H50" s="23"/>
    </row>
    <row r="51" spans="1:8" ht="15" customHeight="1">
      <c r="A51" s="12" t="s">
        <v>293</v>
      </c>
      <c r="B51" s="13" t="s">
        <v>294</v>
      </c>
      <c r="C51" s="23">
        <f t="shared" si="1"/>
        <v>26451</v>
      </c>
      <c r="D51" s="23"/>
      <c r="E51" s="25">
        <v>26451</v>
      </c>
      <c r="F51" s="26"/>
      <c r="G51" s="24"/>
      <c r="H51" s="23"/>
    </row>
    <row r="52" spans="1:8" ht="15" customHeight="1">
      <c r="A52" s="12" t="s">
        <v>112</v>
      </c>
      <c r="B52" s="13" t="s">
        <v>22</v>
      </c>
      <c r="C52" s="23">
        <f t="shared" si="1"/>
        <v>28105</v>
      </c>
      <c r="D52" s="23"/>
      <c r="E52" s="25">
        <v>28105</v>
      </c>
      <c r="F52" s="26"/>
      <c r="G52" s="24"/>
      <c r="H52" s="23"/>
    </row>
    <row r="53" spans="1:8" ht="15" customHeight="1">
      <c r="A53" s="12" t="s">
        <v>303</v>
      </c>
      <c r="B53" s="13" t="s">
        <v>296</v>
      </c>
      <c r="C53" s="23">
        <f t="shared" si="1"/>
        <v>28105</v>
      </c>
      <c r="D53" s="23"/>
      <c r="E53" s="25">
        <v>28105</v>
      </c>
      <c r="F53" s="26"/>
      <c r="G53" s="24"/>
      <c r="H53" s="23"/>
    </row>
    <row r="54" spans="1:8" ht="15" customHeight="1">
      <c r="A54" s="12" t="s">
        <v>128</v>
      </c>
      <c r="B54" s="13" t="s">
        <v>24</v>
      </c>
      <c r="C54" s="23">
        <f t="shared" si="1"/>
        <v>37976</v>
      </c>
      <c r="D54" s="23"/>
      <c r="E54" s="25">
        <v>37976</v>
      </c>
      <c r="F54" s="26"/>
      <c r="G54" s="24"/>
      <c r="H54" s="23"/>
    </row>
    <row r="55" spans="1:8" ht="15" customHeight="1">
      <c r="A55" s="12" t="s">
        <v>297</v>
      </c>
      <c r="B55" s="13" t="s">
        <v>298</v>
      </c>
      <c r="C55" s="23">
        <f t="shared" si="1"/>
        <v>37976</v>
      </c>
      <c r="D55" s="23"/>
      <c r="E55" s="25">
        <v>37976</v>
      </c>
      <c r="F55" s="26"/>
      <c r="G55" s="24"/>
      <c r="H55" s="23"/>
    </row>
    <row r="56" spans="1:8" ht="15" customHeight="1">
      <c r="A56" s="12"/>
      <c r="B56" s="13" t="s">
        <v>304</v>
      </c>
      <c r="C56" s="23">
        <f t="shared" si="1"/>
        <v>962218</v>
      </c>
      <c r="D56" s="23"/>
      <c r="E56" s="25">
        <f>E57+E59+E65+E67</f>
        <v>962218</v>
      </c>
      <c r="F56" s="26"/>
      <c r="G56" s="24"/>
      <c r="H56" s="23"/>
    </row>
    <row r="57" spans="1:8" ht="15" customHeight="1">
      <c r="A57" s="12" t="s">
        <v>46</v>
      </c>
      <c r="B57" s="13" t="s">
        <v>16</v>
      </c>
      <c r="C57" s="23">
        <f t="shared" si="1"/>
        <v>4269</v>
      </c>
      <c r="D57" s="23"/>
      <c r="E57" s="25">
        <v>4269</v>
      </c>
      <c r="F57" s="26"/>
      <c r="G57" s="24"/>
      <c r="H57" s="23"/>
    </row>
    <row r="58" spans="1:8" ht="15" customHeight="1">
      <c r="A58" s="12" t="s">
        <v>289</v>
      </c>
      <c r="B58" s="13" t="s">
        <v>290</v>
      </c>
      <c r="C58" s="23">
        <f t="shared" si="1"/>
        <v>4269</v>
      </c>
      <c r="D58" s="23"/>
      <c r="E58" s="25">
        <v>4269</v>
      </c>
      <c r="F58" s="26"/>
      <c r="G58" s="24"/>
      <c r="H58" s="23"/>
    </row>
    <row r="59" spans="1:8" ht="15" customHeight="1">
      <c r="A59" s="12" t="s">
        <v>56</v>
      </c>
      <c r="B59" s="13" t="s">
        <v>19</v>
      </c>
      <c r="C59" s="24">
        <f t="shared" si="1"/>
        <v>843914</v>
      </c>
      <c r="D59" s="24"/>
      <c r="E59" s="25">
        <f>E60+E62</f>
        <v>843914</v>
      </c>
      <c r="F59" s="26"/>
      <c r="G59" s="24"/>
      <c r="H59" s="23"/>
    </row>
    <row r="60" spans="1:8" ht="15" customHeight="1">
      <c r="A60" s="12" t="s">
        <v>305</v>
      </c>
      <c r="B60" s="13" t="s">
        <v>306</v>
      </c>
      <c r="C60" s="24">
        <v>684272</v>
      </c>
      <c r="D60" s="24"/>
      <c r="E60" s="25">
        <v>684272</v>
      </c>
      <c r="F60" s="26"/>
      <c r="G60" s="24"/>
      <c r="H60" s="23"/>
    </row>
    <row r="61" spans="1:8" ht="15" customHeight="1">
      <c r="A61" s="12" t="s">
        <v>307</v>
      </c>
      <c r="B61" s="13" t="s">
        <v>308</v>
      </c>
      <c r="C61" s="24">
        <f aca="true" t="shared" si="2" ref="C61:C73">D61+E61+F61+G61+H61</f>
        <v>684272</v>
      </c>
      <c r="D61" s="24"/>
      <c r="E61" s="25">
        <v>684272</v>
      </c>
      <c r="F61" s="26"/>
      <c r="G61" s="24"/>
      <c r="H61" s="23"/>
    </row>
    <row r="62" spans="1:8" ht="15" customHeight="1">
      <c r="A62" s="12" t="s">
        <v>309</v>
      </c>
      <c r="B62" s="13" t="s">
        <v>310</v>
      </c>
      <c r="C62" s="24">
        <f t="shared" si="2"/>
        <v>159642</v>
      </c>
      <c r="D62" s="24"/>
      <c r="E62" s="25">
        <f>E63+E64</f>
        <v>159642</v>
      </c>
      <c r="F62" s="26"/>
      <c r="G62" s="24"/>
      <c r="H62" s="23"/>
    </row>
    <row r="63" spans="1:8" ht="15" customHeight="1">
      <c r="A63" s="12" t="s">
        <v>291</v>
      </c>
      <c r="B63" s="13" t="s">
        <v>292</v>
      </c>
      <c r="C63" s="23">
        <f t="shared" si="2"/>
        <v>114030</v>
      </c>
      <c r="D63" s="23"/>
      <c r="E63" s="25">
        <v>114030</v>
      </c>
      <c r="F63" s="26"/>
      <c r="G63" s="24"/>
      <c r="H63" s="23"/>
    </row>
    <row r="64" spans="1:8" ht="15" customHeight="1">
      <c r="A64" s="12" t="s">
        <v>293</v>
      </c>
      <c r="B64" s="13" t="s">
        <v>294</v>
      </c>
      <c r="C64" s="23">
        <f t="shared" si="2"/>
        <v>45612</v>
      </c>
      <c r="D64" s="23"/>
      <c r="E64" s="25">
        <v>45612</v>
      </c>
      <c r="F64" s="26"/>
      <c r="G64" s="24"/>
      <c r="H64" s="23"/>
    </row>
    <row r="65" spans="1:8" ht="15" customHeight="1">
      <c r="A65" s="12" t="s">
        <v>112</v>
      </c>
      <c r="B65" s="13" t="s">
        <v>22</v>
      </c>
      <c r="C65" s="23">
        <f t="shared" si="2"/>
        <v>48463</v>
      </c>
      <c r="D65" s="23"/>
      <c r="E65" s="25">
        <v>48463</v>
      </c>
      <c r="F65" s="26"/>
      <c r="G65" s="24"/>
      <c r="H65" s="23"/>
    </row>
    <row r="66" spans="1:8" ht="15" customHeight="1">
      <c r="A66" s="12" t="s">
        <v>303</v>
      </c>
      <c r="B66" s="13" t="s">
        <v>296</v>
      </c>
      <c r="C66" s="23">
        <f t="shared" si="2"/>
        <v>48463</v>
      </c>
      <c r="D66" s="23"/>
      <c r="E66" s="25">
        <v>48463</v>
      </c>
      <c r="F66" s="26"/>
      <c r="G66" s="24"/>
      <c r="H66" s="23"/>
    </row>
    <row r="67" spans="1:8" ht="15" customHeight="1">
      <c r="A67" s="12" t="s">
        <v>128</v>
      </c>
      <c r="B67" s="13" t="s">
        <v>24</v>
      </c>
      <c r="C67" s="23">
        <f t="shared" si="2"/>
        <v>65572</v>
      </c>
      <c r="D67" s="23"/>
      <c r="E67" s="25">
        <v>65572</v>
      </c>
      <c r="F67" s="26"/>
      <c r="G67" s="24"/>
      <c r="H67" s="23"/>
    </row>
    <row r="68" spans="1:8" ht="15" customHeight="1">
      <c r="A68" s="12" t="s">
        <v>297</v>
      </c>
      <c r="B68" s="13" t="s">
        <v>298</v>
      </c>
      <c r="C68" s="23">
        <f t="shared" si="2"/>
        <v>65572</v>
      </c>
      <c r="D68" s="23"/>
      <c r="E68" s="25">
        <v>65572</v>
      </c>
      <c r="F68" s="26"/>
      <c r="G68" s="24"/>
      <c r="H68" s="23"/>
    </row>
    <row r="69" spans="1:8" ht="15" customHeight="1">
      <c r="A69" s="12"/>
      <c r="B69" s="13" t="s">
        <v>311</v>
      </c>
      <c r="C69" s="23">
        <f t="shared" si="2"/>
        <v>2391349</v>
      </c>
      <c r="D69" s="23"/>
      <c r="E69" s="25">
        <f>E70+E72+E75+E77+E79</f>
        <v>2391349</v>
      </c>
      <c r="F69" s="26"/>
      <c r="G69" s="24"/>
      <c r="H69" s="23"/>
    </row>
    <row r="70" spans="1:8" ht="15" customHeight="1">
      <c r="A70" s="12" t="s">
        <v>46</v>
      </c>
      <c r="B70" s="13" t="s">
        <v>16</v>
      </c>
      <c r="C70" s="23">
        <f t="shared" si="2"/>
        <v>11423</v>
      </c>
      <c r="D70" s="23"/>
      <c r="E70" s="25">
        <v>11423</v>
      </c>
      <c r="F70" s="26"/>
      <c r="G70" s="24"/>
      <c r="H70" s="23"/>
    </row>
    <row r="71" spans="1:8" ht="15" customHeight="1">
      <c r="A71" s="12" t="s">
        <v>289</v>
      </c>
      <c r="B71" s="13" t="s">
        <v>290</v>
      </c>
      <c r="C71" s="23">
        <f t="shared" si="2"/>
        <v>11423</v>
      </c>
      <c r="D71" s="23"/>
      <c r="E71" s="25">
        <v>11423</v>
      </c>
      <c r="F71" s="26"/>
      <c r="G71" s="24"/>
      <c r="H71" s="23"/>
    </row>
    <row r="72" spans="1:8" ht="15" customHeight="1">
      <c r="A72" s="12" t="s">
        <v>56</v>
      </c>
      <c r="B72" s="13" t="s">
        <v>19</v>
      </c>
      <c r="C72" s="23">
        <f t="shared" si="2"/>
        <v>396669</v>
      </c>
      <c r="D72" s="23"/>
      <c r="E72" s="25">
        <f>E73+E74</f>
        <v>396669</v>
      </c>
      <c r="F72" s="26"/>
      <c r="G72" s="24"/>
      <c r="H72" s="23"/>
    </row>
    <row r="73" spans="1:8" ht="15" customHeight="1">
      <c r="A73" s="12" t="s">
        <v>291</v>
      </c>
      <c r="B73" s="13" t="s">
        <v>292</v>
      </c>
      <c r="C73" s="23">
        <f t="shared" si="2"/>
        <v>283335</v>
      </c>
      <c r="D73" s="23"/>
      <c r="E73" s="25">
        <v>283335</v>
      </c>
      <c r="F73" s="26"/>
      <c r="G73" s="24"/>
      <c r="H73" s="23"/>
    </row>
    <row r="74" spans="1:8" ht="15" customHeight="1">
      <c r="A74" s="12" t="s">
        <v>293</v>
      </c>
      <c r="B74" s="13" t="s">
        <v>294</v>
      </c>
      <c r="C74" s="23">
        <f aca="true" t="shared" si="3" ref="C74:C80">D74+E74+F74+G74+H74</f>
        <v>113334</v>
      </c>
      <c r="D74" s="23"/>
      <c r="E74" s="25">
        <v>113334</v>
      </c>
      <c r="F74" s="26"/>
      <c r="G74" s="24"/>
      <c r="H74" s="23"/>
    </row>
    <row r="75" spans="1:8" ht="15" customHeight="1">
      <c r="A75" s="12" t="s">
        <v>112</v>
      </c>
      <c r="B75" s="13" t="s">
        <v>22</v>
      </c>
      <c r="C75" s="23">
        <f t="shared" si="3"/>
        <v>120417</v>
      </c>
      <c r="D75" s="23"/>
      <c r="E75" s="25">
        <v>120417</v>
      </c>
      <c r="F75" s="26"/>
      <c r="G75" s="24"/>
      <c r="H75" s="23"/>
    </row>
    <row r="76" spans="1:8" ht="15" customHeight="1">
      <c r="A76" s="12" t="s">
        <v>303</v>
      </c>
      <c r="B76" s="13" t="s">
        <v>296</v>
      </c>
      <c r="C76" s="23">
        <f t="shared" si="3"/>
        <v>120417</v>
      </c>
      <c r="D76" s="23"/>
      <c r="E76" s="25">
        <v>120417</v>
      </c>
      <c r="F76" s="26"/>
      <c r="G76" s="24"/>
      <c r="H76" s="23"/>
    </row>
    <row r="77" spans="1:8" ht="15" customHeight="1">
      <c r="A77" s="12" t="s">
        <v>119</v>
      </c>
      <c r="B77" s="13" t="s">
        <v>21</v>
      </c>
      <c r="C77" s="23">
        <f t="shared" si="3"/>
        <v>1700454</v>
      </c>
      <c r="D77" s="23"/>
      <c r="E77" s="25">
        <v>1700454</v>
      </c>
      <c r="F77" s="26"/>
      <c r="G77" s="24"/>
      <c r="H77" s="23"/>
    </row>
    <row r="78" spans="1:8" ht="15" customHeight="1">
      <c r="A78" s="12" t="s">
        <v>312</v>
      </c>
      <c r="B78" s="13" t="s">
        <v>313</v>
      </c>
      <c r="C78" s="23">
        <f t="shared" si="3"/>
        <v>1700454</v>
      </c>
      <c r="D78" s="23"/>
      <c r="E78" s="25">
        <v>1700454</v>
      </c>
      <c r="F78" s="26"/>
      <c r="G78" s="24"/>
      <c r="H78" s="23"/>
    </row>
    <row r="79" spans="1:8" ht="15" customHeight="1">
      <c r="A79" s="12" t="s">
        <v>128</v>
      </c>
      <c r="B79" s="13" t="s">
        <v>24</v>
      </c>
      <c r="C79" s="23">
        <f t="shared" si="3"/>
        <v>162386</v>
      </c>
      <c r="D79" s="23"/>
      <c r="E79" s="25">
        <v>162386</v>
      </c>
      <c r="F79" s="26"/>
      <c r="G79" s="24"/>
      <c r="H79" s="23"/>
    </row>
    <row r="80" spans="1:8" ht="15" customHeight="1">
      <c r="A80" s="12" t="s">
        <v>297</v>
      </c>
      <c r="B80" s="13" t="s">
        <v>298</v>
      </c>
      <c r="C80" s="23">
        <f t="shared" si="3"/>
        <v>162386</v>
      </c>
      <c r="D80" s="23"/>
      <c r="E80" s="25">
        <v>162386</v>
      </c>
      <c r="F80" s="26"/>
      <c r="G80" s="24"/>
      <c r="H80" s="23"/>
    </row>
    <row r="81" ht="21" customHeight="1"/>
    <row r="82" ht="21" customHeight="1"/>
  </sheetData>
  <sheetProtection/>
  <mergeCells count="9">
    <mergeCell ref="A2:H2"/>
    <mergeCell ref="A3:B3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41" bottom="0.34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Zeros="0" tabSelected="1" workbookViewId="0" topLeftCell="A27">
      <selection activeCell="B27" sqref="B27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5" width="18.00390625" style="1" customWidth="1"/>
    <col min="6" max="6" width="19.375" style="1" customWidth="1"/>
    <col min="7" max="16384" width="6.875" style="1" customWidth="1"/>
  </cols>
  <sheetData>
    <row r="1" ht="19.5" customHeight="1">
      <c r="A1" s="2" t="s">
        <v>314</v>
      </c>
    </row>
    <row r="2" spans="1:6" ht="24" customHeight="1">
      <c r="A2" s="3" t="s">
        <v>315</v>
      </c>
      <c r="B2" s="3"/>
      <c r="C2" s="3"/>
      <c r="D2" s="3"/>
      <c r="E2" s="3"/>
      <c r="F2" s="3"/>
    </row>
    <row r="3" spans="1:6" ht="20.25" customHeight="1">
      <c r="A3" s="4" t="s">
        <v>2</v>
      </c>
      <c r="B3" s="5"/>
      <c r="C3" s="6"/>
      <c r="D3" s="5"/>
      <c r="E3" s="5"/>
      <c r="F3" s="14" t="s">
        <v>3</v>
      </c>
    </row>
    <row r="4" spans="1:6" ht="21.75" customHeight="1">
      <c r="A4" s="7" t="s">
        <v>33</v>
      </c>
      <c r="B4" s="7" t="s">
        <v>34</v>
      </c>
      <c r="C4" s="7" t="s">
        <v>8</v>
      </c>
      <c r="D4" s="7" t="s">
        <v>36</v>
      </c>
      <c r="E4" s="7" t="s">
        <v>37</v>
      </c>
      <c r="F4" s="7" t="s">
        <v>316</v>
      </c>
    </row>
    <row r="5" spans="1:6" ht="16.5" customHeight="1">
      <c r="A5" s="8"/>
      <c r="B5" s="9" t="s">
        <v>8</v>
      </c>
      <c r="C5" s="10">
        <v>20925405</v>
      </c>
      <c r="D5" s="11">
        <f>C5-E5</f>
        <v>10117153</v>
      </c>
      <c r="E5" s="11">
        <f>E6+E29+E41+E53+E65+E31</f>
        <v>10808252</v>
      </c>
      <c r="F5" s="11">
        <v>0</v>
      </c>
    </row>
    <row r="6" spans="1:6" ht="16.5" customHeight="1">
      <c r="A6" s="12"/>
      <c r="B6" s="13" t="s">
        <v>275</v>
      </c>
      <c r="C6" s="10">
        <v>16347920</v>
      </c>
      <c r="D6" s="11">
        <f>C6-E6</f>
        <v>5639668</v>
      </c>
      <c r="E6" s="11">
        <f>E7+E16+E17+E18+E19+E20+E21+E25</f>
        <v>10708252</v>
      </c>
      <c r="F6" s="11">
        <v>0</v>
      </c>
    </row>
    <row r="7" spans="1:6" ht="16.5" customHeight="1">
      <c r="A7" s="12" t="s">
        <v>38</v>
      </c>
      <c r="B7" s="13" t="s">
        <v>14</v>
      </c>
      <c r="C7" s="10">
        <v>5029115</v>
      </c>
      <c r="D7" s="11">
        <f>C7-E7</f>
        <v>3960610</v>
      </c>
      <c r="E7" s="11">
        <v>1068505</v>
      </c>
      <c r="F7" s="11">
        <v>0</v>
      </c>
    </row>
    <row r="8" spans="1:6" ht="16.5" customHeight="1">
      <c r="A8" s="12" t="s">
        <v>39</v>
      </c>
      <c r="B8" s="13" t="s">
        <v>277</v>
      </c>
      <c r="C8" s="10">
        <v>5029115</v>
      </c>
      <c r="D8" s="11">
        <f>C8-E8</f>
        <v>3960610</v>
      </c>
      <c r="E8" s="11">
        <v>1068505</v>
      </c>
      <c r="F8" s="11">
        <v>0</v>
      </c>
    </row>
    <row r="9" spans="1:6" ht="16.5" customHeight="1">
      <c r="A9" s="12" t="s">
        <v>46</v>
      </c>
      <c r="B9" s="13" t="s">
        <v>16</v>
      </c>
      <c r="C9" s="10">
        <v>22252</v>
      </c>
      <c r="D9" s="11">
        <v>22252</v>
      </c>
      <c r="E9" s="11"/>
      <c r="F9" s="11">
        <v>0</v>
      </c>
    </row>
    <row r="10" spans="1:6" ht="16.5" customHeight="1">
      <c r="A10" s="12" t="s">
        <v>47</v>
      </c>
      <c r="B10" s="13" t="s">
        <v>48</v>
      </c>
      <c r="C10" s="10">
        <v>22252</v>
      </c>
      <c r="D10" s="11">
        <v>22252</v>
      </c>
      <c r="E10" s="11"/>
      <c r="F10" s="11">
        <v>0</v>
      </c>
    </row>
    <row r="11" spans="1:6" ht="16.5" customHeight="1">
      <c r="A11" s="12" t="s">
        <v>49</v>
      </c>
      <c r="B11" s="13" t="s">
        <v>50</v>
      </c>
      <c r="C11" s="10">
        <v>22252</v>
      </c>
      <c r="D11" s="11">
        <v>22252</v>
      </c>
      <c r="E11" s="11"/>
      <c r="F11" s="11">
        <v>0</v>
      </c>
    </row>
    <row r="12" spans="1:6" ht="16.5" customHeight="1">
      <c r="A12" s="12" t="s">
        <v>56</v>
      </c>
      <c r="B12" s="13" t="s">
        <v>19</v>
      </c>
      <c r="C12" s="10">
        <v>6362081</v>
      </c>
      <c r="D12" s="11">
        <f>C12-E12</f>
        <v>815874</v>
      </c>
      <c r="E12" s="11">
        <v>5546207</v>
      </c>
      <c r="F12" s="11">
        <v>0</v>
      </c>
    </row>
    <row r="13" spans="1:6" ht="16.5" customHeight="1">
      <c r="A13" s="12" t="s">
        <v>61</v>
      </c>
      <c r="B13" s="13" t="s">
        <v>62</v>
      </c>
      <c r="C13" s="10">
        <v>815874</v>
      </c>
      <c r="D13" s="11">
        <v>815874</v>
      </c>
      <c r="E13" s="11"/>
      <c r="F13" s="11">
        <v>0</v>
      </c>
    </row>
    <row r="14" spans="1:6" ht="16.5" customHeight="1">
      <c r="A14" s="12" t="s">
        <v>67</v>
      </c>
      <c r="B14" s="13" t="s">
        <v>68</v>
      </c>
      <c r="C14" s="10">
        <v>582767</v>
      </c>
      <c r="D14" s="11">
        <v>582767</v>
      </c>
      <c r="E14" s="11"/>
      <c r="F14" s="11">
        <v>0</v>
      </c>
    </row>
    <row r="15" spans="1:6" ht="16.5" customHeight="1">
      <c r="A15" s="12" t="s">
        <v>69</v>
      </c>
      <c r="B15" s="13" t="s">
        <v>70</v>
      </c>
      <c r="C15" s="10">
        <v>233107</v>
      </c>
      <c r="D15" s="11">
        <v>233107</v>
      </c>
      <c r="E15" s="11"/>
      <c r="F15" s="11">
        <v>0</v>
      </c>
    </row>
    <row r="16" spans="1:6" ht="16.5" customHeight="1">
      <c r="A16" s="12" t="s">
        <v>317</v>
      </c>
      <c r="B16" s="13" t="s">
        <v>280</v>
      </c>
      <c r="C16" s="10">
        <v>2302688</v>
      </c>
      <c r="D16" s="11"/>
      <c r="E16" s="11">
        <v>2302688</v>
      </c>
      <c r="F16" s="11">
        <v>0</v>
      </c>
    </row>
    <row r="17" spans="1:6" ht="16.5" customHeight="1">
      <c r="A17" s="12" t="s">
        <v>318</v>
      </c>
      <c r="B17" s="13" t="s">
        <v>84</v>
      </c>
      <c r="C17" s="10">
        <v>72780</v>
      </c>
      <c r="D17" s="11"/>
      <c r="E17" s="11">
        <v>72780</v>
      </c>
      <c r="F17" s="11">
        <v>0</v>
      </c>
    </row>
    <row r="18" spans="1:6" ht="16.5" customHeight="1">
      <c r="A18" s="12" t="s">
        <v>86</v>
      </c>
      <c r="B18" s="13" t="s">
        <v>282</v>
      </c>
      <c r="C18" s="10">
        <v>444962</v>
      </c>
      <c r="D18" s="11"/>
      <c r="E18" s="11">
        <v>444962</v>
      </c>
      <c r="F18" s="11">
        <v>0</v>
      </c>
    </row>
    <row r="19" spans="1:6" ht="16.5" customHeight="1">
      <c r="A19" s="12" t="s">
        <v>94</v>
      </c>
      <c r="B19" s="13" t="s">
        <v>95</v>
      </c>
      <c r="C19" s="10">
        <v>306840</v>
      </c>
      <c r="D19" s="11"/>
      <c r="E19" s="11">
        <v>306840</v>
      </c>
      <c r="F19" s="11">
        <v>0</v>
      </c>
    </row>
    <row r="20" spans="1:6" ht="16.5" customHeight="1">
      <c r="A20" s="12" t="s">
        <v>102</v>
      </c>
      <c r="B20" s="13" t="s">
        <v>283</v>
      </c>
      <c r="C20" s="10">
        <v>1770600</v>
      </c>
      <c r="D20" s="11"/>
      <c r="E20" s="11">
        <v>1770600</v>
      </c>
      <c r="F20" s="11">
        <v>0</v>
      </c>
    </row>
    <row r="21" spans="1:6" ht="16.5" customHeight="1">
      <c r="A21" s="12" t="s">
        <v>108</v>
      </c>
      <c r="B21" s="13" t="s">
        <v>109</v>
      </c>
      <c r="C21" s="10">
        <v>648337</v>
      </c>
      <c r="D21" s="11"/>
      <c r="E21" s="11">
        <v>648337</v>
      </c>
      <c r="F21" s="11">
        <v>0</v>
      </c>
    </row>
    <row r="22" spans="1:6" ht="16.5" customHeight="1">
      <c r="A22" s="12" t="s">
        <v>112</v>
      </c>
      <c r="B22" s="13" t="s">
        <v>22</v>
      </c>
      <c r="C22" s="10">
        <v>247676</v>
      </c>
      <c r="D22" s="11">
        <v>247676</v>
      </c>
      <c r="E22" s="11"/>
      <c r="F22" s="11">
        <v>0</v>
      </c>
    </row>
    <row r="23" spans="1:6" ht="16.5" customHeight="1">
      <c r="A23" s="12" t="s">
        <v>113</v>
      </c>
      <c r="B23" s="13" t="s">
        <v>114</v>
      </c>
      <c r="C23" s="10">
        <v>247676</v>
      </c>
      <c r="D23" s="11">
        <v>247676</v>
      </c>
      <c r="E23" s="11"/>
      <c r="F23" s="11">
        <v>0</v>
      </c>
    </row>
    <row r="24" spans="1:6" ht="16.5" customHeight="1">
      <c r="A24" s="12" t="s">
        <v>115</v>
      </c>
      <c r="B24" s="13" t="s">
        <v>116</v>
      </c>
      <c r="C24" s="10">
        <v>247676</v>
      </c>
      <c r="D24" s="11">
        <v>247676</v>
      </c>
      <c r="E24" s="11"/>
      <c r="F24" s="11">
        <v>0</v>
      </c>
    </row>
    <row r="25" spans="1:6" ht="16.5" customHeight="1">
      <c r="A25" s="12" t="s">
        <v>119</v>
      </c>
      <c r="B25" s="13" t="s">
        <v>21</v>
      </c>
      <c r="C25" s="10">
        <v>4337136</v>
      </c>
      <c r="D25" s="11">
        <v>243596</v>
      </c>
      <c r="E25" s="11">
        <v>4093540</v>
      </c>
      <c r="F25" s="11">
        <v>0</v>
      </c>
    </row>
    <row r="26" spans="1:6" ht="16.5" customHeight="1">
      <c r="A26" s="12" t="s">
        <v>284</v>
      </c>
      <c r="B26" s="13" t="s">
        <v>285</v>
      </c>
      <c r="C26" s="10">
        <v>4093540</v>
      </c>
      <c r="D26" s="11"/>
      <c r="E26" s="11">
        <v>4093540</v>
      </c>
      <c r="F26" s="11">
        <v>0</v>
      </c>
    </row>
    <row r="27" spans="1:6" ht="16.5" customHeight="1">
      <c r="A27" s="12" t="s">
        <v>284</v>
      </c>
      <c r="B27" s="13" t="s">
        <v>319</v>
      </c>
      <c r="C27" s="10">
        <v>243596</v>
      </c>
      <c r="D27" s="11">
        <v>243596</v>
      </c>
      <c r="E27" s="11"/>
      <c r="F27" s="11">
        <v>0</v>
      </c>
    </row>
    <row r="28" spans="1:6" ht="16.5" customHeight="1">
      <c r="A28" s="12" t="s">
        <v>128</v>
      </c>
      <c r="B28" s="13" t="s">
        <v>24</v>
      </c>
      <c r="C28" s="10">
        <v>349660</v>
      </c>
      <c r="D28" s="11">
        <v>349660</v>
      </c>
      <c r="E28" s="11"/>
      <c r="F28" s="11">
        <v>0</v>
      </c>
    </row>
    <row r="29" spans="1:6" ht="16.5" customHeight="1">
      <c r="A29" s="12" t="s">
        <v>129</v>
      </c>
      <c r="B29" s="13" t="s">
        <v>130</v>
      </c>
      <c r="C29" s="10">
        <v>349660</v>
      </c>
      <c r="D29" s="11">
        <v>349660</v>
      </c>
      <c r="E29" s="11"/>
      <c r="F29" s="11">
        <v>0</v>
      </c>
    </row>
    <row r="30" spans="1:6" ht="16.5" customHeight="1">
      <c r="A30" s="12" t="s">
        <v>131</v>
      </c>
      <c r="B30" s="13" t="s">
        <v>132</v>
      </c>
      <c r="C30" s="10">
        <v>349660</v>
      </c>
      <c r="D30" s="11">
        <v>349660</v>
      </c>
      <c r="E30" s="11"/>
      <c r="F30" s="11">
        <v>0</v>
      </c>
    </row>
    <row r="31" spans="1:6" ht="18.75" customHeight="1">
      <c r="A31" s="12"/>
      <c r="B31" s="13" t="s">
        <v>287</v>
      </c>
      <c r="C31" s="10">
        <v>663451</v>
      </c>
      <c r="D31" s="11">
        <f>C31-E31</f>
        <v>563451</v>
      </c>
      <c r="E31" s="10">
        <v>100000</v>
      </c>
      <c r="F31" s="15"/>
    </row>
    <row r="32" spans="1:6" ht="18.75" customHeight="1">
      <c r="A32" s="12" t="s">
        <v>38</v>
      </c>
      <c r="B32" s="13" t="s">
        <v>14</v>
      </c>
      <c r="C32" s="10">
        <v>507344</v>
      </c>
      <c r="D32" s="11">
        <f>C32-E32</f>
        <v>407344</v>
      </c>
      <c r="E32" s="10">
        <v>100000</v>
      </c>
      <c r="F32" s="15"/>
    </row>
    <row r="33" spans="1:6" ht="16.5" customHeight="1">
      <c r="A33" s="12" t="s">
        <v>288</v>
      </c>
      <c r="B33" s="13" t="s">
        <v>44</v>
      </c>
      <c r="C33" s="10">
        <v>507344</v>
      </c>
      <c r="D33" s="11">
        <f>C33-E33</f>
        <v>407344</v>
      </c>
      <c r="E33" s="10">
        <v>100000</v>
      </c>
      <c r="F33" s="15"/>
    </row>
    <row r="34" spans="1:6" ht="16.5" customHeight="1">
      <c r="A34" s="12" t="s">
        <v>46</v>
      </c>
      <c r="B34" s="13" t="s">
        <v>16</v>
      </c>
      <c r="C34" s="10">
        <v>2566</v>
      </c>
      <c r="D34" s="11">
        <v>2566</v>
      </c>
      <c r="E34" s="15"/>
      <c r="F34" s="15"/>
    </row>
    <row r="35" spans="1:6" ht="16.5" customHeight="1">
      <c r="A35" s="12" t="s">
        <v>289</v>
      </c>
      <c r="B35" s="13" t="s">
        <v>290</v>
      </c>
      <c r="C35" s="10">
        <v>2566</v>
      </c>
      <c r="D35" s="11">
        <v>2566</v>
      </c>
      <c r="E35" s="15"/>
      <c r="F35" s="15"/>
    </row>
    <row r="36" spans="1:6" ht="16.5" customHeight="1">
      <c r="A36" s="12" t="s">
        <v>56</v>
      </c>
      <c r="B36" s="13" t="s">
        <v>19</v>
      </c>
      <c r="C36" s="10">
        <v>88642</v>
      </c>
      <c r="D36" s="11">
        <v>88642</v>
      </c>
      <c r="E36" s="15"/>
      <c r="F36" s="15"/>
    </row>
    <row r="37" spans="1:6" ht="16.5" customHeight="1">
      <c r="A37" s="12" t="s">
        <v>291</v>
      </c>
      <c r="B37" s="13" t="s">
        <v>292</v>
      </c>
      <c r="C37" s="10">
        <v>63316</v>
      </c>
      <c r="D37" s="11">
        <v>63316</v>
      </c>
      <c r="E37" s="15"/>
      <c r="F37" s="15"/>
    </row>
    <row r="38" spans="1:6" ht="16.5" customHeight="1">
      <c r="A38" s="12" t="s">
        <v>293</v>
      </c>
      <c r="B38" s="13" t="s">
        <v>294</v>
      </c>
      <c r="C38" s="10">
        <v>25326</v>
      </c>
      <c r="D38" s="11">
        <v>25326</v>
      </c>
      <c r="E38" s="15"/>
      <c r="F38" s="15"/>
    </row>
    <row r="39" spans="1:6" ht="16.5" customHeight="1">
      <c r="A39" s="12" t="s">
        <v>112</v>
      </c>
      <c r="B39" s="13" t="s">
        <v>22</v>
      </c>
      <c r="C39" s="10">
        <v>26909</v>
      </c>
      <c r="D39" s="11">
        <v>26909</v>
      </c>
      <c r="E39" s="15"/>
      <c r="F39" s="15"/>
    </row>
    <row r="40" spans="1:6" ht="16.5" customHeight="1">
      <c r="A40" s="12" t="s">
        <v>295</v>
      </c>
      <c r="B40" s="13" t="s">
        <v>296</v>
      </c>
      <c r="C40" s="10">
        <v>26909</v>
      </c>
      <c r="D40" s="11">
        <v>26909</v>
      </c>
      <c r="E40" s="15"/>
      <c r="F40" s="15"/>
    </row>
    <row r="41" spans="1:6" ht="16.5" customHeight="1">
      <c r="A41" s="12" t="s">
        <v>128</v>
      </c>
      <c r="B41" s="13" t="s">
        <v>24</v>
      </c>
      <c r="C41" s="10">
        <v>37990</v>
      </c>
      <c r="D41" s="11">
        <v>37990</v>
      </c>
      <c r="E41" s="15"/>
      <c r="F41" s="15"/>
    </row>
    <row r="42" spans="1:6" ht="16.5" customHeight="1">
      <c r="A42" s="12" t="s">
        <v>297</v>
      </c>
      <c r="B42" s="13" t="s">
        <v>298</v>
      </c>
      <c r="C42" s="10">
        <v>37990</v>
      </c>
      <c r="D42" s="11">
        <v>37990</v>
      </c>
      <c r="E42" s="15"/>
      <c r="F42" s="15"/>
    </row>
    <row r="43" spans="1:6" ht="16.5" customHeight="1">
      <c r="A43" s="12"/>
      <c r="B43" s="13" t="s">
        <v>299</v>
      </c>
      <c r="C43" s="10">
        <v>560467</v>
      </c>
      <c r="D43" s="11">
        <v>560467</v>
      </c>
      <c r="E43" s="15"/>
      <c r="F43" s="15"/>
    </row>
    <row r="44" spans="1:6" ht="16.5" customHeight="1">
      <c r="A44" s="12" t="s">
        <v>46</v>
      </c>
      <c r="B44" s="13" t="s">
        <v>16</v>
      </c>
      <c r="C44" s="10">
        <v>2552</v>
      </c>
      <c r="D44" s="11">
        <v>2552</v>
      </c>
      <c r="E44" s="15"/>
      <c r="F44" s="15"/>
    </row>
    <row r="45" spans="1:6" ht="16.5" customHeight="1">
      <c r="A45" s="12" t="s">
        <v>289</v>
      </c>
      <c r="B45" s="13" t="s">
        <v>290</v>
      </c>
      <c r="C45" s="10">
        <v>2552</v>
      </c>
      <c r="D45" s="11">
        <v>2552</v>
      </c>
      <c r="E45" s="15"/>
      <c r="F45" s="15"/>
    </row>
    <row r="46" spans="1:6" ht="16.5" customHeight="1">
      <c r="A46" s="12" t="s">
        <v>300</v>
      </c>
      <c r="B46" s="13" t="s">
        <v>20</v>
      </c>
      <c r="C46" s="10">
        <v>399255</v>
      </c>
      <c r="D46" s="11">
        <v>399255</v>
      </c>
      <c r="E46" s="15"/>
      <c r="F46" s="15"/>
    </row>
    <row r="47" spans="1:6" ht="16.5" customHeight="1">
      <c r="A47" s="12" t="s">
        <v>301</v>
      </c>
      <c r="B47" s="13" t="s">
        <v>302</v>
      </c>
      <c r="C47" s="10">
        <v>399255</v>
      </c>
      <c r="D47" s="11">
        <v>399255</v>
      </c>
      <c r="E47" s="15"/>
      <c r="F47" s="15"/>
    </row>
    <row r="48" spans="1:6" ht="16.5" customHeight="1">
      <c r="A48" s="12" t="s">
        <v>56</v>
      </c>
      <c r="B48" s="13" t="s">
        <v>19</v>
      </c>
      <c r="C48" s="10">
        <v>92579</v>
      </c>
      <c r="D48" s="11">
        <v>92579</v>
      </c>
      <c r="E48" s="15"/>
      <c r="F48" s="15"/>
    </row>
    <row r="49" spans="1:6" ht="16.5" customHeight="1">
      <c r="A49" s="12" t="s">
        <v>291</v>
      </c>
      <c r="B49" s="13" t="s">
        <v>292</v>
      </c>
      <c r="C49" s="10">
        <v>66128</v>
      </c>
      <c r="D49" s="11">
        <v>66128</v>
      </c>
      <c r="E49" s="15"/>
      <c r="F49" s="15"/>
    </row>
    <row r="50" spans="1:6" ht="16.5" customHeight="1">
      <c r="A50" s="12" t="s">
        <v>293</v>
      </c>
      <c r="B50" s="13" t="s">
        <v>294</v>
      </c>
      <c r="C50" s="10">
        <v>26451</v>
      </c>
      <c r="D50" s="11">
        <v>26451</v>
      </c>
      <c r="E50" s="15"/>
      <c r="F50" s="15"/>
    </row>
    <row r="51" spans="1:6" ht="16.5" customHeight="1">
      <c r="A51" s="12" t="s">
        <v>112</v>
      </c>
      <c r="B51" s="13" t="s">
        <v>22</v>
      </c>
      <c r="C51" s="10">
        <v>28105</v>
      </c>
      <c r="D51" s="11">
        <v>28105</v>
      </c>
      <c r="E51" s="15"/>
      <c r="F51" s="15"/>
    </row>
    <row r="52" spans="1:6" ht="16.5" customHeight="1">
      <c r="A52" s="12" t="s">
        <v>303</v>
      </c>
      <c r="B52" s="13" t="s">
        <v>296</v>
      </c>
      <c r="C52" s="10">
        <v>28105</v>
      </c>
      <c r="D52" s="11">
        <v>28105</v>
      </c>
      <c r="E52" s="15"/>
      <c r="F52" s="15"/>
    </row>
    <row r="53" spans="1:6" ht="16.5" customHeight="1">
      <c r="A53" s="12" t="s">
        <v>128</v>
      </c>
      <c r="B53" s="13" t="s">
        <v>24</v>
      </c>
      <c r="C53" s="10">
        <v>37976</v>
      </c>
      <c r="D53" s="11">
        <v>37976</v>
      </c>
      <c r="E53" s="15"/>
      <c r="F53" s="15"/>
    </row>
    <row r="54" spans="1:6" ht="16.5" customHeight="1">
      <c r="A54" s="12" t="s">
        <v>297</v>
      </c>
      <c r="B54" s="13" t="s">
        <v>298</v>
      </c>
      <c r="C54" s="10">
        <v>37976</v>
      </c>
      <c r="D54" s="11">
        <v>37976</v>
      </c>
      <c r="E54" s="15"/>
      <c r="F54" s="15"/>
    </row>
    <row r="55" spans="1:6" ht="16.5" customHeight="1">
      <c r="A55" s="12"/>
      <c r="B55" s="13" t="s">
        <v>304</v>
      </c>
      <c r="C55" s="10">
        <v>962218</v>
      </c>
      <c r="D55" s="11">
        <v>962218</v>
      </c>
      <c r="E55" s="15"/>
      <c r="F55" s="15"/>
    </row>
    <row r="56" spans="1:6" ht="16.5" customHeight="1">
      <c r="A56" s="12" t="s">
        <v>46</v>
      </c>
      <c r="B56" s="13" t="s">
        <v>16</v>
      </c>
      <c r="C56" s="10">
        <v>4269</v>
      </c>
      <c r="D56" s="11">
        <v>4269</v>
      </c>
      <c r="E56" s="15"/>
      <c r="F56" s="15"/>
    </row>
    <row r="57" spans="1:6" ht="16.5" customHeight="1">
      <c r="A57" s="12" t="s">
        <v>289</v>
      </c>
      <c r="B57" s="13" t="s">
        <v>290</v>
      </c>
      <c r="C57" s="10">
        <v>4269</v>
      </c>
      <c r="D57" s="11">
        <v>4269</v>
      </c>
      <c r="E57" s="15"/>
      <c r="F57" s="15"/>
    </row>
    <row r="58" spans="1:6" ht="16.5" customHeight="1">
      <c r="A58" s="12" t="s">
        <v>56</v>
      </c>
      <c r="B58" s="13" t="s">
        <v>19</v>
      </c>
      <c r="C58" s="10">
        <v>843914</v>
      </c>
      <c r="D58" s="11">
        <v>843914</v>
      </c>
      <c r="E58" s="15"/>
      <c r="F58" s="15"/>
    </row>
    <row r="59" spans="1:6" ht="16.5" customHeight="1">
      <c r="A59" s="12" t="s">
        <v>305</v>
      </c>
      <c r="B59" s="13" t="s">
        <v>306</v>
      </c>
      <c r="C59" s="10">
        <v>684272</v>
      </c>
      <c r="D59" s="11">
        <v>684272</v>
      </c>
      <c r="E59" s="15"/>
      <c r="F59" s="15"/>
    </row>
    <row r="60" spans="1:6" ht="16.5" customHeight="1">
      <c r="A60" s="12" t="s">
        <v>307</v>
      </c>
      <c r="B60" s="13" t="s">
        <v>308</v>
      </c>
      <c r="C60" s="10">
        <v>684272</v>
      </c>
      <c r="D60" s="11">
        <v>684272</v>
      </c>
      <c r="E60" s="15"/>
      <c r="F60" s="15"/>
    </row>
    <row r="61" spans="1:6" ht="16.5" customHeight="1">
      <c r="A61" s="12" t="s">
        <v>309</v>
      </c>
      <c r="B61" s="13" t="s">
        <v>310</v>
      </c>
      <c r="C61" s="10">
        <v>159642</v>
      </c>
      <c r="D61" s="11">
        <v>159642</v>
      </c>
      <c r="E61" s="15"/>
      <c r="F61" s="15"/>
    </row>
    <row r="62" spans="1:6" ht="16.5" customHeight="1">
      <c r="A62" s="12" t="s">
        <v>291</v>
      </c>
      <c r="B62" s="13" t="s">
        <v>292</v>
      </c>
      <c r="C62" s="10">
        <v>114030</v>
      </c>
      <c r="D62" s="11">
        <v>114030</v>
      </c>
      <c r="E62" s="15"/>
      <c r="F62" s="15"/>
    </row>
    <row r="63" spans="1:6" ht="16.5" customHeight="1">
      <c r="A63" s="12" t="s">
        <v>293</v>
      </c>
      <c r="B63" s="13" t="s">
        <v>294</v>
      </c>
      <c r="C63" s="10">
        <v>45612</v>
      </c>
      <c r="D63" s="11">
        <v>45612</v>
      </c>
      <c r="E63" s="15"/>
      <c r="F63" s="15"/>
    </row>
    <row r="64" spans="1:6" ht="16.5" customHeight="1">
      <c r="A64" s="12" t="s">
        <v>112</v>
      </c>
      <c r="B64" s="13" t="s">
        <v>22</v>
      </c>
      <c r="C64" s="10">
        <v>48463</v>
      </c>
      <c r="D64" s="11">
        <v>48463</v>
      </c>
      <c r="E64" s="15"/>
      <c r="F64" s="15"/>
    </row>
    <row r="65" spans="1:6" ht="16.5" customHeight="1">
      <c r="A65" s="12" t="s">
        <v>303</v>
      </c>
      <c r="B65" s="13" t="s">
        <v>296</v>
      </c>
      <c r="C65" s="10">
        <v>48463</v>
      </c>
      <c r="D65" s="11">
        <v>48463</v>
      </c>
      <c r="E65" s="15"/>
      <c r="F65" s="15"/>
    </row>
    <row r="66" spans="1:6" ht="16.5" customHeight="1">
      <c r="A66" s="12" t="s">
        <v>128</v>
      </c>
      <c r="B66" s="13" t="s">
        <v>24</v>
      </c>
      <c r="C66" s="10">
        <v>65572</v>
      </c>
      <c r="D66" s="11">
        <v>65572</v>
      </c>
      <c r="E66" s="15"/>
      <c r="F66" s="15"/>
    </row>
    <row r="67" spans="1:6" ht="16.5" customHeight="1">
      <c r="A67" s="12" t="s">
        <v>297</v>
      </c>
      <c r="B67" s="13" t="s">
        <v>298</v>
      </c>
      <c r="C67" s="10">
        <v>65572</v>
      </c>
      <c r="D67" s="11">
        <v>65572</v>
      </c>
      <c r="E67" s="15"/>
      <c r="F67" s="15"/>
    </row>
    <row r="68" spans="1:6" ht="16.5" customHeight="1">
      <c r="A68" s="12"/>
      <c r="B68" s="13" t="s">
        <v>311</v>
      </c>
      <c r="C68" s="10">
        <v>2391349</v>
      </c>
      <c r="D68" s="11">
        <v>2391349</v>
      </c>
      <c r="E68" s="15"/>
      <c r="F68" s="15"/>
    </row>
    <row r="69" spans="1:6" ht="16.5" customHeight="1">
      <c r="A69" s="12" t="s">
        <v>46</v>
      </c>
      <c r="B69" s="13" t="s">
        <v>16</v>
      </c>
      <c r="C69" s="10">
        <v>11423</v>
      </c>
      <c r="D69" s="11">
        <v>11423</v>
      </c>
      <c r="E69" s="15"/>
      <c r="F69" s="15"/>
    </row>
    <row r="70" spans="1:6" ht="16.5" customHeight="1">
      <c r="A70" s="12" t="s">
        <v>289</v>
      </c>
      <c r="B70" s="13" t="s">
        <v>290</v>
      </c>
      <c r="C70" s="10">
        <v>11423</v>
      </c>
      <c r="D70" s="11">
        <v>11423</v>
      </c>
      <c r="E70" s="15"/>
      <c r="F70" s="15"/>
    </row>
    <row r="71" spans="1:6" ht="16.5" customHeight="1">
      <c r="A71" s="12" t="s">
        <v>56</v>
      </c>
      <c r="B71" s="13" t="s">
        <v>19</v>
      </c>
      <c r="C71" s="10">
        <v>396669</v>
      </c>
      <c r="D71" s="11">
        <v>396669</v>
      </c>
      <c r="E71" s="15"/>
      <c r="F71" s="15"/>
    </row>
    <row r="72" spans="1:6" ht="16.5" customHeight="1">
      <c r="A72" s="12" t="s">
        <v>291</v>
      </c>
      <c r="B72" s="13" t="s">
        <v>292</v>
      </c>
      <c r="C72" s="10">
        <v>283335</v>
      </c>
      <c r="D72" s="11">
        <v>283335</v>
      </c>
      <c r="E72" s="15"/>
      <c r="F72" s="15"/>
    </row>
    <row r="73" spans="1:6" ht="16.5" customHeight="1">
      <c r="A73" s="12" t="s">
        <v>293</v>
      </c>
      <c r="B73" s="13" t="s">
        <v>294</v>
      </c>
      <c r="C73" s="10">
        <v>113334</v>
      </c>
      <c r="D73" s="11">
        <v>113334</v>
      </c>
      <c r="E73" s="15"/>
      <c r="F73" s="15"/>
    </row>
    <row r="74" spans="1:6" ht="16.5" customHeight="1">
      <c r="A74" s="12" t="s">
        <v>112</v>
      </c>
      <c r="B74" s="13" t="s">
        <v>22</v>
      </c>
      <c r="C74" s="10">
        <v>120417</v>
      </c>
      <c r="D74" s="11">
        <v>120417</v>
      </c>
      <c r="E74" s="15"/>
      <c r="F74" s="15"/>
    </row>
    <row r="75" spans="1:6" ht="16.5" customHeight="1">
      <c r="A75" s="12" t="s">
        <v>303</v>
      </c>
      <c r="B75" s="13" t="s">
        <v>296</v>
      </c>
      <c r="C75" s="10">
        <v>120417</v>
      </c>
      <c r="D75" s="11">
        <v>120417</v>
      </c>
      <c r="E75" s="15"/>
      <c r="F75" s="15"/>
    </row>
    <row r="76" spans="1:6" ht="16.5" customHeight="1">
      <c r="A76" s="13" t="s">
        <v>119</v>
      </c>
      <c r="B76" s="13" t="s">
        <v>21</v>
      </c>
      <c r="C76" s="10">
        <v>1700454</v>
      </c>
      <c r="D76" s="10">
        <v>1700454</v>
      </c>
      <c r="E76" s="15"/>
      <c r="F76" s="15"/>
    </row>
    <row r="77" spans="1:6" ht="12.75" customHeight="1">
      <c r="A77" s="13" t="s">
        <v>312</v>
      </c>
      <c r="B77" s="13" t="s">
        <v>313</v>
      </c>
      <c r="C77" s="10">
        <v>1700454</v>
      </c>
      <c r="D77" s="10">
        <v>1700454</v>
      </c>
      <c r="E77" s="15"/>
      <c r="F77" s="15"/>
    </row>
    <row r="78" spans="1:6" ht="12.75" customHeight="1">
      <c r="A78" s="13" t="s">
        <v>128</v>
      </c>
      <c r="B78" s="13" t="s">
        <v>24</v>
      </c>
      <c r="C78" s="10">
        <v>162386</v>
      </c>
      <c r="D78" s="10">
        <v>162386</v>
      </c>
      <c r="E78" s="15"/>
      <c r="F78" s="15"/>
    </row>
    <row r="79" spans="1:6" ht="12.75" customHeight="1">
      <c r="A79" s="13" t="s">
        <v>297</v>
      </c>
      <c r="B79" s="13" t="s">
        <v>298</v>
      </c>
      <c r="C79" s="10">
        <v>162386</v>
      </c>
      <c r="D79" s="10">
        <v>162386</v>
      </c>
      <c r="E79" s="15"/>
      <c r="F79" s="15"/>
    </row>
  </sheetData>
  <sheetProtection/>
  <mergeCells count="1">
    <mergeCell ref="A2:F2"/>
  </mergeCells>
  <printOptions horizontalCentered="1"/>
  <pageMargins left="0.39" right="0.39" top="0.22" bottom="0.21" header="0.2" footer="0.2"/>
  <pageSetup fitToHeight="1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乌杨街道收发员</cp:lastModifiedBy>
  <cp:lastPrinted>2017-02-07T12:00:46Z</cp:lastPrinted>
  <dcterms:created xsi:type="dcterms:W3CDTF">2015-12-31T18:03:51Z</dcterms:created>
  <dcterms:modified xsi:type="dcterms:W3CDTF">2023-04-03T14:11:36Z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