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2年全县一般公共预算" sheetId="1" r:id="rId1"/>
    <sheet name="2022年县本级一般公共预算" sheetId="2" r:id="rId2"/>
    <sheet name="2022年一般公共预算收支平衡表" sheetId="3" r:id="rId3"/>
    <sheet name="2022年公共预算支出功能明细表 " sheetId="4" r:id="rId4"/>
    <sheet name="2022年乡村振兴衔接资金分配表" sheetId="5" r:id="rId5"/>
    <sheet name="2022年全县政府基金" sheetId="6" r:id="rId6"/>
    <sheet name="2022年县本级政府基金 " sheetId="7" r:id="rId7"/>
    <sheet name="2022年基金支出功能明细表" sheetId="8" r:id="rId8"/>
    <sheet name="2022年国有资本经营 " sheetId="9" r:id="rId9"/>
    <sheet name="2022年县本级国有资本经营" sheetId="10" r:id="rId10"/>
    <sheet name="2022年债务限额、余额" sheetId="11" r:id="rId11"/>
    <sheet name="2023年全县一般公共预算" sheetId="12" r:id="rId12"/>
    <sheet name="2023年县本级一般公共预算" sheetId="13" r:id="rId13"/>
    <sheet name="2023年公共预算收支平衡表" sheetId="14" r:id="rId14"/>
    <sheet name="2023年公共支出功能表 " sheetId="15" r:id="rId15"/>
    <sheet name="2023年公共预算基本和项目 " sheetId="16" r:id="rId16"/>
    <sheet name="2023年公共本级基本支出经济 " sheetId="17" r:id="rId17"/>
    <sheet name="2023年乡村振兴衔接资金上级专款表" sheetId="18" r:id="rId18"/>
    <sheet name="2023年全县政府基金" sheetId="19" r:id="rId19"/>
    <sheet name="2023年县本级政府基金" sheetId="20" r:id="rId20"/>
    <sheet name="2023年基金支出功能表" sheetId="21" r:id="rId21"/>
    <sheet name="2023年国有资本经营" sheetId="22" r:id="rId22"/>
    <sheet name="2023年县本级国有资本经营" sheetId="23" r:id="rId23"/>
    <sheet name="2023年度忠县社会保险基金收支预算表" sheetId="24" r:id="rId24"/>
    <sheet name="一般债务余额情况" sheetId="25" r:id="rId25"/>
    <sheet name="专项债务余额情况" sheetId="26" r:id="rId26"/>
    <sheet name="债券发行及还本付息" sheetId="27" r:id="rId27"/>
    <sheet name="政府债务限额提前下达情况" sheetId="28" r:id="rId28"/>
    <sheet name="新增地方政府债券安排情况" sheetId="29" r:id="rId29"/>
  </sheets>
  <definedNames>
    <definedName name="_xlnm._FilterDatabase" localSheetId="14" hidden="1">'2023年公共支出功能表 '!$A$4:$C$376</definedName>
  </definedNames>
  <calcPr fullCalcOnLoad="1"/>
</workbook>
</file>

<file path=xl/sharedStrings.xml><?xml version="1.0" encoding="utf-8"?>
<sst xmlns="http://schemas.openxmlformats.org/spreadsheetml/2006/main" count="3446" uniqueCount="2445">
  <si>
    <r>
      <rPr>
        <sz val="16"/>
        <rFont val="方正黑体_GBK"/>
        <family val="4"/>
      </rPr>
      <t>表一</t>
    </r>
  </si>
  <si>
    <r>
      <t>2022</t>
    </r>
    <r>
      <rPr>
        <sz val="20"/>
        <rFont val="方正小标宋_GBK"/>
        <family val="4"/>
      </rPr>
      <t>年全县一般公共预算收支执行情况表</t>
    </r>
  </si>
  <si>
    <r>
      <rPr>
        <b/>
        <sz val="10"/>
        <rFont val="方正仿宋_GBK"/>
        <family val="4"/>
      </rPr>
      <t>单位：万元</t>
    </r>
  </si>
  <si>
    <r>
      <rPr>
        <b/>
        <sz val="12"/>
        <rFont val="宋体"/>
        <family val="0"/>
      </rPr>
      <t>预算科目</t>
    </r>
  </si>
  <si>
    <r>
      <rPr>
        <b/>
        <sz val="12"/>
        <rFont val="宋体"/>
        <family val="0"/>
      </rPr>
      <t>年</t>
    </r>
    <r>
      <rPr>
        <b/>
        <sz val="12"/>
        <rFont val="Times New Roman"/>
        <family val="1"/>
      </rPr>
      <t xml:space="preserve">  </t>
    </r>
    <r>
      <rPr>
        <b/>
        <sz val="12"/>
        <rFont val="宋体"/>
        <family val="0"/>
      </rPr>
      <t>初</t>
    </r>
    <r>
      <rPr>
        <b/>
        <sz val="12"/>
        <rFont val="Times New Roman"/>
        <family val="1"/>
      </rPr>
      <t xml:space="preserve">
</t>
    </r>
    <r>
      <rPr>
        <b/>
        <sz val="12"/>
        <rFont val="宋体"/>
        <family val="0"/>
      </rPr>
      <t>预算数</t>
    </r>
  </si>
  <si>
    <r>
      <rPr>
        <b/>
        <sz val="12"/>
        <rFont val="宋体"/>
        <family val="0"/>
      </rPr>
      <t>调</t>
    </r>
    <r>
      <rPr>
        <b/>
        <sz val="12"/>
        <rFont val="Times New Roman"/>
        <family val="1"/>
      </rPr>
      <t xml:space="preserve">  </t>
    </r>
    <r>
      <rPr>
        <b/>
        <sz val="12"/>
        <rFont val="宋体"/>
        <family val="0"/>
      </rPr>
      <t>整</t>
    </r>
    <r>
      <rPr>
        <b/>
        <sz val="12"/>
        <rFont val="Times New Roman"/>
        <family val="1"/>
      </rPr>
      <t xml:space="preserve">
</t>
    </r>
    <r>
      <rPr>
        <b/>
        <sz val="12"/>
        <rFont val="宋体"/>
        <family val="0"/>
      </rPr>
      <t>预算数</t>
    </r>
  </si>
  <si>
    <r>
      <rPr>
        <b/>
        <sz val="12"/>
        <rFont val="宋体"/>
        <family val="0"/>
      </rPr>
      <t>执行数</t>
    </r>
  </si>
  <si>
    <r>
      <rPr>
        <b/>
        <sz val="12"/>
        <rFont val="宋体"/>
        <family val="0"/>
      </rPr>
      <t>同口径增减</t>
    </r>
  </si>
  <si>
    <r>
      <rPr>
        <b/>
        <sz val="12"/>
        <rFont val="宋体"/>
        <family val="0"/>
      </rPr>
      <t>同比增减</t>
    </r>
  </si>
  <si>
    <r>
      <rPr>
        <b/>
        <sz val="12"/>
        <rFont val="宋体"/>
        <family val="0"/>
      </rPr>
      <t>收入总计</t>
    </r>
  </si>
  <si>
    <r>
      <rPr>
        <b/>
        <sz val="12"/>
        <rFont val="宋体"/>
        <family val="0"/>
      </rPr>
      <t>支出总计</t>
    </r>
  </si>
  <si>
    <r>
      <rPr>
        <b/>
        <sz val="12"/>
        <rFont val="宋体"/>
        <family val="0"/>
      </rPr>
      <t>一、上年结转收入</t>
    </r>
  </si>
  <si>
    <r>
      <rPr>
        <b/>
        <sz val="12"/>
        <rFont val="宋体"/>
        <family val="0"/>
      </rPr>
      <t>一、本年度支出</t>
    </r>
  </si>
  <si>
    <r>
      <rPr>
        <b/>
        <sz val="12"/>
        <rFont val="宋体"/>
        <family val="0"/>
      </rPr>
      <t>二、本年度收入</t>
    </r>
  </si>
  <si>
    <r>
      <rPr>
        <sz val="12"/>
        <rFont val="宋体"/>
        <family val="0"/>
      </rPr>
      <t>一般公共服务支出</t>
    </r>
  </si>
  <si>
    <r>
      <rPr>
        <b/>
        <sz val="12"/>
        <rFont val="宋体"/>
        <family val="0"/>
      </rPr>
      <t>（一）税收收入</t>
    </r>
  </si>
  <si>
    <r>
      <rPr>
        <sz val="12"/>
        <rFont val="宋体"/>
        <family val="0"/>
      </rPr>
      <t>国防支出</t>
    </r>
  </si>
  <si>
    <r>
      <rPr>
        <sz val="12"/>
        <rFont val="宋体"/>
        <family val="0"/>
      </rPr>
      <t>增值税</t>
    </r>
  </si>
  <si>
    <r>
      <rPr>
        <sz val="12"/>
        <rFont val="宋体"/>
        <family val="0"/>
      </rPr>
      <t>公共安全支出</t>
    </r>
  </si>
  <si>
    <r>
      <rPr>
        <sz val="12"/>
        <rFont val="宋体"/>
        <family val="0"/>
      </rPr>
      <t>营业税</t>
    </r>
  </si>
  <si>
    <r>
      <rPr>
        <sz val="12"/>
        <rFont val="宋体"/>
        <family val="0"/>
      </rPr>
      <t>教育支出</t>
    </r>
  </si>
  <si>
    <r>
      <rPr>
        <sz val="12"/>
        <rFont val="宋体"/>
        <family val="0"/>
      </rPr>
      <t>企业所得税</t>
    </r>
  </si>
  <si>
    <r>
      <rPr>
        <sz val="12"/>
        <rFont val="宋体"/>
        <family val="0"/>
      </rPr>
      <t>科学技术支出</t>
    </r>
  </si>
  <si>
    <r>
      <rPr>
        <sz val="12"/>
        <rFont val="宋体"/>
        <family val="0"/>
      </rPr>
      <t>个人所得税</t>
    </r>
  </si>
  <si>
    <r>
      <rPr>
        <sz val="12"/>
        <rFont val="宋体"/>
        <family val="0"/>
      </rPr>
      <t>文化旅游体育与传媒支出</t>
    </r>
  </si>
  <si>
    <r>
      <rPr>
        <sz val="12"/>
        <rFont val="宋体"/>
        <family val="0"/>
      </rPr>
      <t>资源税</t>
    </r>
  </si>
  <si>
    <r>
      <rPr>
        <sz val="12"/>
        <rFont val="宋体"/>
        <family val="0"/>
      </rPr>
      <t>社会保障和就业支出</t>
    </r>
  </si>
  <si>
    <r>
      <rPr>
        <sz val="12"/>
        <rFont val="宋体"/>
        <family val="0"/>
      </rPr>
      <t>城市维护建设税</t>
    </r>
  </si>
  <si>
    <r>
      <rPr>
        <sz val="12"/>
        <rFont val="宋体"/>
        <family val="0"/>
      </rPr>
      <t>卫生健康支出</t>
    </r>
  </si>
  <si>
    <r>
      <rPr>
        <sz val="12"/>
        <rFont val="宋体"/>
        <family val="0"/>
      </rPr>
      <t>房产税</t>
    </r>
  </si>
  <si>
    <r>
      <rPr>
        <sz val="12"/>
        <rFont val="宋体"/>
        <family val="0"/>
      </rPr>
      <t>节能环保支出</t>
    </r>
  </si>
  <si>
    <r>
      <rPr>
        <sz val="12"/>
        <rFont val="宋体"/>
        <family val="0"/>
      </rPr>
      <t>印花税</t>
    </r>
  </si>
  <si>
    <r>
      <rPr>
        <sz val="12"/>
        <rFont val="宋体"/>
        <family val="0"/>
      </rPr>
      <t>城乡社区支出</t>
    </r>
  </si>
  <si>
    <r>
      <rPr>
        <sz val="12"/>
        <rFont val="宋体"/>
        <family val="0"/>
      </rPr>
      <t>城镇土地使用税</t>
    </r>
  </si>
  <si>
    <r>
      <rPr>
        <sz val="12"/>
        <rFont val="宋体"/>
        <family val="0"/>
      </rPr>
      <t>农林水支出</t>
    </r>
  </si>
  <si>
    <r>
      <rPr>
        <sz val="12"/>
        <rFont val="宋体"/>
        <family val="0"/>
      </rPr>
      <t>土地增值税</t>
    </r>
  </si>
  <si>
    <r>
      <rPr>
        <sz val="12"/>
        <rFont val="宋体"/>
        <family val="0"/>
      </rPr>
      <t>交通运输支出</t>
    </r>
  </si>
  <si>
    <r>
      <rPr>
        <sz val="12"/>
        <rFont val="宋体"/>
        <family val="0"/>
      </rPr>
      <t>环境保护税</t>
    </r>
  </si>
  <si>
    <r>
      <rPr>
        <sz val="12"/>
        <rFont val="宋体"/>
        <family val="0"/>
      </rPr>
      <t>资源勘探信息等支出</t>
    </r>
  </si>
  <si>
    <r>
      <rPr>
        <sz val="12"/>
        <rFont val="宋体"/>
        <family val="0"/>
      </rPr>
      <t>耕地占用税</t>
    </r>
  </si>
  <si>
    <r>
      <rPr>
        <sz val="12"/>
        <rFont val="宋体"/>
        <family val="0"/>
      </rPr>
      <t>商业服务业等支出</t>
    </r>
  </si>
  <si>
    <r>
      <rPr>
        <sz val="12"/>
        <rFont val="宋体"/>
        <family val="0"/>
      </rPr>
      <t>契税</t>
    </r>
  </si>
  <si>
    <r>
      <rPr>
        <sz val="12"/>
        <rFont val="宋体"/>
        <family val="0"/>
      </rPr>
      <t>金融支出</t>
    </r>
  </si>
  <si>
    <r>
      <rPr>
        <sz val="12"/>
        <rFont val="宋体"/>
        <family val="0"/>
      </rPr>
      <t>其他税收收入</t>
    </r>
  </si>
  <si>
    <r>
      <rPr>
        <sz val="12"/>
        <rFont val="宋体"/>
        <family val="0"/>
      </rPr>
      <t>援助其他地区支出</t>
    </r>
  </si>
  <si>
    <r>
      <rPr>
        <b/>
        <sz val="12"/>
        <rFont val="宋体"/>
        <family val="0"/>
      </rPr>
      <t>（二）非税收入</t>
    </r>
  </si>
  <si>
    <r>
      <rPr>
        <sz val="12"/>
        <rFont val="宋体"/>
        <family val="0"/>
      </rPr>
      <t>自然资源海洋气象等支出</t>
    </r>
  </si>
  <si>
    <r>
      <rPr>
        <sz val="12"/>
        <rFont val="宋体"/>
        <family val="0"/>
      </rPr>
      <t>　　专项收入</t>
    </r>
  </si>
  <si>
    <r>
      <rPr>
        <sz val="12"/>
        <rFont val="宋体"/>
        <family val="0"/>
      </rPr>
      <t>住房保障支出</t>
    </r>
  </si>
  <si>
    <r>
      <rPr>
        <sz val="12"/>
        <rFont val="宋体"/>
        <family val="0"/>
      </rPr>
      <t>　　行政事业性收费收入</t>
    </r>
  </si>
  <si>
    <r>
      <rPr>
        <sz val="12"/>
        <rFont val="宋体"/>
        <family val="0"/>
      </rPr>
      <t>粮油物资储备支出</t>
    </r>
  </si>
  <si>
    <r>
      <rPr>
        <sz val="12"/>
        <rFont val="宋体"/>
        <family val="0"/>
      </rPr>
      <t>　　罚没收入</t>
    </r>
  </si>
  <si>
    <r>
      <rPr>
        <sz val="12"/>
        <rFont val="宋体"/>
        <family val="0"/>
      </rPr>
      <t>灾害防治及应急管理支出</t>
    </r>
  </si>
  <si>
    <r>
      <rPr>
        <sz val="12"/>
        <rFont val="宋体"/>
        <family val="0"/>
      </rPr>
      <t>　　国有资本经营收入</t>
    </r>
  </si>
  <si>
    <r>
      <rPr>
        <sz val="12"/>
        <rFont val="宋体"/>
        <family val="0"/>
      </rPr>
      <t>其他支出</t>
    </r>
  </si>
  <si>
    <r>
      <rPr>
        <sz val="12"/>
        <rFont val="宋体"/>
        <family val="0"/>
      </rPr>
      <t>　　国有资源（资产）有偿使用收入</t>
    </r>
  </si>
  <si>
    <r>
      <rPr>
        <sz val="12"/>
        <rFont val="宋体"/>
        <family val="0"/>
      </rPr>
      <t>债务付息支出</t>
    </r>
  </si>
  <si>
    <r>
      <t xml:space="preserve">    </t>
    </r>
    <r>
      <rPr>
        <sz val="12"/>
        <rFont val="宋体"/>
        <family val="0"/>
      </rPr>
      <t>政府住房基金收入</t>
    </r>
  </si>
  <si>
    <r>
      <rPr>
        <sz val="12"/>
        <rFont val="宋体"/>
        <family val="0"/>
      </rPr>
      <t>债务发行支出</t>
    </r>
  </si>
  <si>
    <r>
      <rPr>
        <sz val="12"/>
        <rFont val="宋体"/>
        <family val="0"/>
      </rPr>
      <t>　　其他收入</t>
    </r>
  </si>
  <si>
    <r>
      <rPr>
        <sz val="12"/>
        <rFont val="宋体"/>
        <family val="0"/>
      </rPr>
      <t>预备费</t>
    </r>
  </si>
  <si>
    <r>
      <rPr>
        <b/>
        <sz val="12"/>
        <rFont val="宋体"/>
        <family val="0"/>
      </rPr>
      <t>三、上级补助收入</t>
    </r>
  </si>
  <si>
    <r>
      <rPr>
        <b/>
        <sz val="12"/>
        <rFont val="宋体"/>
        <family val="0"/>
      </rPr>
      <t>二、上解上级支出</t>
    </r>
  </si>
  <si>
    <r>
      <rPr>
        <sz val="12"/>
        <rFont val="宋体"/>
        <family val="0"/>
      </rPr>
      <t>返还性收入</t>
    </r>
  </si>
  <si>
    <r>
      <rPr>
        <b/>
        <sz val="12"/>
        <rFont val="宋体"/>
        <family val="0"/>
      </rPr>
      <t>三、债务还本支出</t>
    </r>
  </si>
  <si>
    <r>
      <rPr>
        <sz val="12"/>
        <rFont val="宋体"/>
        <family val="0"/>
      </rPr>
      <t>一般性转移支付收入</t>
    </r>
  </si>
  <si>
    <r>
      <rPr>
        <b/>
        <sz val="12"/>
        <rFont val="宋体"/>
        <family val="0"/>
      </rPr>
      <t>四、新增债券支出</t>
    </r>
  </si>
  <si>
    <r>
      <rPr>
        <sz val="12"/>
        <rFont val="宋体"/>
        <family val="0"/>
      </rPr>
      <t>专项转移支付收入</t>
    </r>
  </si>
  <si>
    <r>
      <rPr>
        <b/>
        <sz val="12"/>
        <rFont val="宋体"/>
        <family val="0"/>
      </rPr>
      <t>五、安排预算稳定调节基金</t>
    </r>
  </si>
  <si>
    <r>
      <rPr>
        <b/>
        <sz val="12"/>
        <rFont val="宋体"/>
        <family val="0"/>
      </rPr>
      <t>四、债务转贷收入</t>
    </r>
  </si>
  <si>
    <r>
      <rPr>
        <b/>
        <sz val="12"/>
        <rFont val="宋体"/>
        <family val="0"/>
      </rPr>
      <t>六、调出资金</t>
    </r>
  </si>
  <si>
    <r>
      <rPr>
        <b/>
        <sz val="12"/>
        <rFont val="宋体"/>
        <family val="0"/>
      </rPr>
      <t>五、动用预算稳定调节基金</t>
    </r>
  </si>
  <si>
    <r>
      <rPr>
        <b/>
        <sz val="12"/>
        <rFont val="宋体"/>
        <family val="0"/>
      </rPr>
      <t>七、结转下年</t>
    </r>
  </si>
  <si>
    <r>
      <rPr>
        <b/>
        <sz val="12"/>
        <rFont val="宋体"/>
        <family val="0"/>
      </rPr>
      <t>六、调入资金</t>
    </r>
  </si>
  <si>
    <r>
      <rPr>
        <sz val="16"/>
        <rFont val="方正黑体_GBK"/>
        <family val="4"/>
      </rPr>
      <t>表二</t>
    </r>
  </si>
  <si>
    <r>
      <t>2022</t>
    </r>
    <r>
      <rPr>
        <sz val="20"/>
        <rFont val="方正小标宋_GBK"/>
        <family val="4"/>
      </rPr>
      <t>年县本级一般公共预算收支执行情况表</t>
    </r>
  </si>
  <si>
    <r>
      <rPr>
        <b/>
        <sz val="12"/>
        <rFont val="宋体"/>
        <family val="0"/>
      </rPr>
      <t>五、补助下级支出</t>
    </r>
  </si>
  <si>
    <r>
      <rPr>
        <b/>
        <sz val="12"/>
        <rFont val="宋体"/>
        <family val="0"/>
      </rPr>
      <t>六、安排预算稳定调节基金</t>
    </r>
  </si>
  <si>
    <r>
      <rPr>
        <b/>
        <sz val="12"/>
        <rFont val="宋体"/>
        <family val="0"/>
      </rPr>
      <t>七、调出资金</t>
    </r>
  </si>
  <si>
    <r>
      <rPr>
        <b/>
        <sz val="12"/>
        <rFont val="宋体"/>
        <family val="0"/>
      </rPr>
      <t>八、结转下年</t>
    </r>
  </si>
  <si>
    <r>
      <rPr>
        <sz val="14"/>
        <rFont val="黑体"/>
        <family val="3"/>
      </rPr>
      <t>表三</t>
    </r>
  </si>
  <si>
    <r>
      <t>2022</t>
    </r>
    <r>
      <rPr>
        <b/>
        <sz val="16"/>
        <rFont val="黑体"/>
        <family val="3"/>
      </rPr>
      <t>年一般公共预算收支平衡表</t>
    </r>
  </si>
  <si>
    <r>
      <rPr>
        <sz val="12"/>
        <rFont val="宋体"/>
        <family val="0"/>
      </rPr>
      <t>单位：万元</t>
    </r>
  </si>
  <si>
    <r>
      <rPr>
        <b/>
        <sz val="12"/>
        <rFont val="宋体"/>
        <family val="0"/>
      </rPr>
      <t>收</t>
    </r>
    <r>
      <rPr>
        <b/>
        <sz val="14"/>
        <rFont val="宋体"/>
        <family val="0"/>
      </rPr>
      <t>入</t>
    </r>
  </si>
  <si>
    <r>
      <rPr>
        <b/>
        <sz val="12"/>
        <rFont val="宋体"/>
        <family val="0"/>
      </rPr>
      <t>支</t>
    </r>
    <r>
      <rPr>
        <b/>
        <sz val="14"/>
        <rFont val="宋体"/>
        <family val="0"/>
      </rPr>
      <t>出</t>
    </r>
  </si>
  <si>
    <r>
      <rPr>
        <b/>
        <sz val="12"/>
        <rFont val="宋体"/>
        <family val="0"/>
      </rPr>
      <t>项目</t>
    </r>
  </si>
  <si>
    <r>
      <rPr>
        <b/>
        <sz val="11"/>
        <rFont val="宋体"/>
        <family val="0"/>
      </rPr>
      <t>本级收入合计</t>
    </r>
  </si>
  <si>
    <r>
      <rPr>
        <b/>
        <sz val="11"/>
        <rFont val="宋体"/>
        <family val="0"/>
      </rPr>
      <t>本级支出合计</t>
    </r>
  </si>
  <si>
    <r>
      <rPr>
        <b/>
        <sz val="11"/>
        <rFont val="宋体"/>
        <family val="0"/>
      </rPr>
      <t>转移性收入</t>
    </r>
  </si>
  <si>
    <r>
      <rPr>
        <b/>
        <sz val="11"/>
        <rFont val="宋体"/>
        <family val="0"/>
      </rPr>
      <t>转移性支出</t>
    </r>
  </si>
  <si>
    <r>
      <t xml:space="preserve">  </t>
    </r>
    <r>
      <rPr>
        <sz val="11"/>
        <rFont val="宋体"/>
        <family val="0"/>
      </rPr>
      <t>上级补助收入</t>
    </r>
  </si>
  <si>
    <r>
      <t xml:space="preserve">  </t>
    </r>
    <r>
      <rPr>
        <sz val="11"/>
        <rFont val="宋体"/>
        <family val="0"/>
      </rPr>
      <t>上解上级支出</t>
    </r>
  </si>
  <si>
    <r>
      <t xml:space="preserve">    </t>
    </r>
    <r>
      <rPr>
        <sz val="11"/>
        <rFont val="宋体"/>
        <family val="0"/>
      </rPr>
      <t>返还性收入</t>
    </r>
  </si>
  <si>
    <r>
      <t xml:space="preserve">    </t>
    </r>
    <r>
      <rPr>
        <sz val="11"/>
        <rFont val="宋体"/>
        <family val="0"/>
      </rPr>
      <t>体制上解支出</t>
    </r>
  </si>
  <si>
    <r>
      <t xml:space="preserve">      </t>
    </r>
    <r>
      <rPr>
        <sz val="11"/>
        <rFont val="宋体"/>
        <family val="0"/>
      </rPr>
      <t>所得税基数返还收入</t>
    </r>
    <r>
      <rPr>
        <sz val="11"/>
        <rFont val="Times New Roman"/>
        <family val="1"/>
      </rPr>
      <t xml:space="preserve"> </t>
    </r>
  </si>
  <si>
    <r>
      <t xml:space="preserve">    </t>
    </r>
    <r>
      <rPr>
        <sz val="11"/>
        <rFont val="宋体"/>
        <family val="0"/>
      </rPr>
      <t>专项上解支出</t>
    </r>
  </si>
  <si>
    <r>
      <t xml:space="preserve">      </t>
    </r>
    <r>
      <rPr>
        <sz val="11"/>
        <rFont val="宋体"/>
        <family val="0"/>
      </rPr>
      <t>成品油税费改革税收返还收入</t>
    </r>
  </si>
  <si>
    <r>
      <t xml:space="preserve">      </t>
    </r>
    <r>
      <rPr>
        <sz val="11"/>
        <rFont val="宋体"/>
        <family val="0"/>
      </rPr>
      <t>增值税税收返还收入</t>
    </r>
  </si>
  <si>
    <t xml:space="preserve"> </t>
  </si>
  <si>
    <r>
      <t xml:space="preserve">      </t>
    </r>
    <r>
      <rPr>
        <sz val="11"/>
        <rFont val="宋体"/>
        <family val="0"/>
      </rPr>
      <t>消费税税收返还收入</t>
    </r>
  </si>
  <si>
    <r>
      <t xml:space="preserve">      </t>
    </r>
    <r>
      <rPr>
        <sz val="11"/>
        <rFont val="宋体"/>
        <family val="0"/>
      </rPr>
      <t>增值税</t>
    </r>
    <r>
      <rPr>
        <sz val="11"/>
        <rFont val="Times New Roman"/>
        <family val="1"/>
      </rPr>
      <t>“</t>
    </r>
    <r>
      <rPr>
        <sz val="11"/>
        <rFont val="宋体"/>
        <family val="0"/>
      </rPr>
      <t>五五分享</t>
    </r>
    <r>
      <rPr>
        <sz val="11"/>
        <rFont val="Times New Roman"/>
        <family val="1"/>
      </rPr>
      <t>”</t>
    </r>
    <r>
      <rPr>
        <sz val="11"/>
        <rFont val="宋体"/>
        <family val="0"/>
      </rPr>
      <t>税收返还收入</t>
    </r>
  </si>
  <si>
    <r>
      <t xml:space="preserve">      </t>
    </r>
    <r>
      <rPr>
        <sz val="11"/>
        <rFont val="宋体"/>
        <family val="0"/>
      </rPr>
      <t>其他返还性收入</t>
    </r>
  </si>
  <si>
    <r>
      <t xml:space="preserve">    </t>
    </r>
    <r>
      <rPr>
        <sz val="11"/>
        <rFont val="宋体"/>
        <family val="0"/>
      </rPr>
      <t>一般性转移支付收入</t>
    </r>
  </si>
  <si>
    <r>
      <t xml:space="preserve">      </t>
    </r>
    <r>
      <rPr>
        <sz val="11"/>
        <rFont val="宋体"/>
        <family val="0"/>
      </rPr>
      <t>体制补助收入</t>
    </r>
  </si>
  <si>
    <r>
      <t xml:space="preserve">      </t>
    </r>
    <r>
      <rPr>
        <sz val="11"/>
        <rFont val="宋体"/>
        <family val="0"/>
      </rPr>
      <t>均衡性转移支付收入</t>
    </r>
  </si>
  <si>
    <r>
      <t xml:space="preserve">      </t>
    </r>
    <r>
      <rPr>
        <sz val="11"/>
        <rFont val="宋体"/>
        <family val="0"/>
      </rPr>
      <t>县级基本财力保障机制奖补资金收入</t>
    </r>
  </si>
  <si>
    <r>
      <t xml:space="preserve">      </t>
    </r>
    <r>
      <rPr>
        <sz val="11"/>
        <rFont val="宋体"/>
        <family val="0"/>
      </rPr>
      <t>结算补助收入</t>
    </r>
  </si>
  <si>
    <r>
      <t xml:space="preserve">      </t>
    </r>
    <r>
      <rPr>
        <sz val="11"/>
        <rFont val="宋体"/>
        <family val="0"/>
      </rPr>
      <t>资源枯竭型城市转移支付补助收入</t>
    </r>
  </si>
  <si>
    <r>
      <t xml:space="preserve">      </t>
    </r>
    <r>
      <rPr>
        <sz val="11"/>
        <rFont val="宋体"/>
        <family val="0"/>
      </rPr>
      <t>企业事业单位划转补助收入</t>
    </r>
  </si>
  <si>
    <r>
      <t xml:space="preserve">      </t>
    </r>
    <r>
      <rPr>
        <sz val="11"/>
        <rFont val="宋体"/>
        <family val="0"/>
      </rPr>
      <t>产粮（油）大县奖励资金收入</t>
    </r>
  </si>
  <si>
    <r>
      <t xml:space="preserve">      </t>
    </r>
    <r>
      <rPr>
        <sz val="11"/>
        <rFont val="宋体"/>
        <family val="0"/>
      </rPr>
      <t>重点生态功能区转移支付收入</t>
    </r>
  </si>
  <si>
    <r>
      <t xml:space="preserve">      </t>
    </r>
    <r>
      <rPr>
        <sz val="11"/>
        <rFont val="宋体"/>
        <family val="0"/>
      </rPr>
      <t>固定数额补助收入</t>
    </r>
  </si>
  <si>
    <r>
      <t xml:space="preserve">      </t>
    </r>
    <r>
      <rPr>
        <sz val="11"/>
        <rFont val="宋体"/>
        <family val="0"/>
      </rPr>
      <t>革命老区转移支付收入</t>
    </r>
  </si>
  <si>
    <r>
      <t xml:space="preserve">      </t>
    </r>
    <r>
      <rPr>
        <sz val="11"/>
        <rFont val="宋体"/>
        <family val="0"/>
      </rPr>
      <t>民族地区转移支付收入</t>
    </r>
  </si>
  <si>
    <r>
      <t xml:space="preserve">      </t>
    </r>
    <r>
      <rPr>
        <sz val="11"/>
        <rFont val="宋体"/>
        <family val="0"/>
      </rPr>
      <t>边境地区转移支付收入</t>
    </r>
  </si>
  <si>
    <r>
      <t xml:space="preserve">      </t>
    </r>
    <r>
      <rPr>
        <sz val="11"/>
        <rFont val="宋体"/>
        <family val="0"/>
      </rPr>
      <t>欠发达地区转移支付收入</t>
    </r>
  </si>
  <si>
    <r>
      <t xml:space="preserve">      </t>
    </r>
    <r>
      <rPr>
        <sz val="11"/>
        <rFont val="宋体"/>
        <family val="0"/>
      </rPr>
      <t>一般公共服务共同财政事权转移支付收入</t>
    </r>
  </si>
  <si>
    <r>
      <t xml:space="preserve">      </t>
    </r>
    <r>
      <rPr>
        <sz val="11"/>
        <rFont val="宋体"/>
        <family val="0"/>
      </rPr>
      <t>外交共同财政事权转移支付收入</t>
    </r>
  </si>
  <si>
    <r>
      <t xml:space="preserve">      </t>
    </r>
    <r>
      <rPr>
        <sz val="11"/>
        <rFont val="宋体"/>
        <family val="0"/>
      </rPr>
      <t>国防共同财政事权转移支付收入</t>
    </r>
  </si>
  <si>
    <r>
      <t xml:space="preserve">      </t>
    </r>
    <r>
      <rPr>
        <sz val="11"/>
        <rFont val="宋体"/>
        <family val="0"/>
      </rPr>
      <t>公共安全共同财政事权转移支付收入</t>
    </r>
  </si>
  <si>
    <r>
      <t xml:space="preserve">      </t>
    </r>
    <r>
      <rPr>
        <sz val="11"/>
        <rFont val="宋体"/>
        <family val="0"/>
      </rPr>
      <t>教育共同财政事权转移支付收入</t>
    </r>
  </si>
  <si>
    <r>
      <t xml:space="preserve">      </t>
    </r>
    <r>
      <rPr>
        <sz val="11"/>
        <rFont val="宋体"/>
        <family val="0"/>
      </rPr>
      <t>科学技术共同财政事权转移支付收入</t>
    </r>
  </si>
  <si>
    <r>
      <t xml:space="preserve">      </t>
    </r>
    <r>
      <rPr>
        <sz val="11"/>
        <rFont val="宋体"/>
        <family val="0"/>
      </rPr>
      <t>文化旅游体育与传媒共同财政事权转移支付收入</t>
    </r>
  </si>
  <si>
    <r>
      <t xml:space="preserve">      </t>
    </r>
    <r>
      <rPr>
        <sz val="11"/>
        <rFont val="宋体"/>
        <family val="0"/>
      </rPr>
      <t>社会保障和就业共同财政事权转移支付收入</t>
    </r>
  </si>
  <si>
    <r>
      <t xml:space="preserve">      </t>
    </r>
    <r>
      <rPr>
        <sz val="11"/>
        <rFont val="宋体"/>
        <family val="0"/>
      </rPr>
      <t>医疗卫生共同财政事权转移支付收入</t>
    </r>
  </si>
  <si>
    <r>
      <t xml:space="preserve">      </t>
    </r>
    <r>
      <rPr>
        <sz val="11"/>
        <rFont val="宋体"/>
        <family val="0"/>
      </rPr>
      <t>节能环保共同财政事权转移支付收入</t>
    </r>
  </si>
  <si>
    <r>
      <t xml:space="preserve">      </t>
    </r>
    <r>
      <rPr>
        <sz val="11"/>
        <rFont val="宋体"/>
        <family val="0"/>
      </rPr>
      <t>城乡社区共同财政事权转移支付收入</t>
    </r>
  </si>
  <si>
    <r>
      <t xml:space="preserve">      </t>
    </r>
    <r>
      <rPr>
        <sz val="11"/>
        <rFont val="宋体"/>
        <family val="0"/>
      </rPr>
      <t>农林水共同财政事权转移支付收入</t>
    </r>
  </si>
  <si>
    <r>
      <t xml:space="preserve">      </t>
    </r>
    <r>
      <rPr>
        <sz val="11"/>
        <rFont val="宋体"/>
        <family val="0"/>
      </rPr>
      <t>交通运输共同财政事权转移支付收入</t>
    </r>
  </si>
  <si>
    <r>
      <t xml:space="preserve">      </t>
    </r>
    <r>
      <rPr>
        <sz val="11"/>
        <rFont val="宋体"/>
        <family val="0"/>
      </rPr>
      <t>资源勘探工业信息等共同财政事权转移支付收入</t>
    </r>
  </si>
  <si>
    <r>
      <t xml:space="preserve">      </t>
    </r>
    <r>
      <rPr>
        <sz val="11"/>
        <rFont val="宋体"/>
        <family val="0"/>
      </rPr>
      <t>商业服务业等共同财政事权转移支付收入</t>
    </r>
  </si>
  <si>
    <r>
      <t xml:space="preserve">      </t>
    </r>
    <r>
      <rPr>
        <sz val="11"/>
        <rFont val="宋体"/>
        <family val="0"/>
      </rPr>
      <t>金融共同财政事权转移支付收入</t>
    </r>
  </si>
  <si>
    <r>
      <t xml:space="preserve">      </t>
    </r>
    <r>
      <rPr>
        <sz val="11"/>
        <rFont val="宋体"/>
        <family val="0"/>
      </rPr>
      <t>自然资源海洋气象等共同财政事权转移支付收入</t>
    </r>
  </si>
  <si>
    <r>
      <t xml:space="preserve">      </t>
    </r>
    <r>
      <rPr>
        <sz val="11"/>
        <rFont val="宋体"/>
        <family val="0"/>
      </rPr>
      <t>住房保障共同财政事权转移支付收入</t>
    </r>
  </si>
  <si>
    <r>
      <t xml:space="preserve">      </t>
    </r>
    <r>
      <rPr>
        <sz val="11"/>
        <rFont val="宋体"/>
        <family val="0"/>
      </rPr>
      <t>增值税留抵退税转移支付收入</t>
    </r>
  </si>
  <si>
    <r>
      <t xml:space="preserve">      </t>
    </r>
    <r>
      <rPr>
        <sz val="11"/>
        <rFont val="宋体"/>
        <family val="0"/>
      </rPr>
      <t>其他退税减税降费转移支付收入</t>
    </r>
  </si>
  <si>
    <r>
      <t xml:space="preserve">      </t>
    </r>
    <r>
      <rPr>
        <sz val="11"/>
        <rFont val="宋体"/>
        <family val="0"/>
      </rPr>
      <t>补充县区财力转移支付收入</t>
    </r>
  </si>
  <si>
    <r>
      <t xml:space="preserve">      </t>
    </r>
    <r>
      <rPr>
        <sz val="11"/>
        <rFont val="宋体"/>
        <family val="0"/>
      </rPr>
      <t>其他一般性转移支付收入</t>
    </r>
  </si>
  <si>
    <r>
      <t xml:space="preserve">    </t>
    </r>
    <r>
      <rPr>
        <sz val="11"/>
        <rFont val="宋体"/>
        <family val="0"/>
      </rPr>
      <t>专项转移支付收入</t>
    </r>
  </si>
  <si>
    <r>
      <t xml:space="preserve">      </t>
    </r>
    <r>
      <rPr>
        <sz val="11"/>
        <rFont val="宋体"/>
        <family val="0"/>
      </rPr>
      <t>一般公共服务</t>
    </r>
  </si>
  <si>
    <r>
      <t xml:space="preserve">      </t>
    </r>
    <r>
      <rPr>
        <sz val="11"/>
        <rFont val="宋体"/>
        <family val="0"/>
      </rPr>
      <t>外交</t>
    </r>
  </si>
  <si>
    <r>
      <t xml:space="preserve">      </t>
    </r>
    <r>
      <rPr>
        <sz val="11"/>
        <rFont val="宋体"/>
        <family val="0"/>
      </rPr>
      <t>国防</t>
    </r>
  </si>
  <si>
    <r>
      <t xml:space="preserve">      </t>
    </r>
    <r>
      <rPr>
        <sz val="11"/>
        <rFont val="宋体"/>
        <family val="0"/>
      </rPr>
      <t>公共安全</t>
    </r>
  </si>
  <si>
    <r>
      <t xml:space="preserve">      </t>
    </r>
    <r>
      <rPr>
        <sz val="11"/>
        <rFont val="宋体"/>
        <family val="0"/>
      </rPr>
      <t>教育</t>
    </r>
  </si>
  <si>
    <r>
      <t xml:space="preserve">      </t>
    </r>
    <r>
      <rPr>
        <sz val="11"/>
        <rFont val="宋体"/>
        <family val="0"/>
      </rPr>
      <t>科学技术</t>
    </r>
  </si>
  <si>
    <r>
      <t xml:space="preserve">      </t>
    </r>
    <r>
      <rPr>
        <sz val="11"/>
        <rFont val="宋体"/>
        <family val="0"/>
      </rPr>
      <t>文化旅游体育与传媒</t>
    </r>
  </si>
  <si>
    <r>
      <t xml:space="preserve">      </t>
    </r>
    <r>
      <rPr>
        <sz val="11"/>
        <rFont val="宋体"/>
        <family val="0"/>
      </rPr>
      <t>社会保障和就业</t>
    </r>
  </si>
  <si>
    <r>
      <t xml:space="preserve">      </t>
    </r>
    <r>
      <rPr>
        <sz val="11"/>
        <rFont val="宋体"/>
        <family val="0"/>
      </rPr>
      <t>卫生健康</t>
    </r>
  </si>
  <si>
    <r>
      <t xml:space="preserve">      </t>
    </r>
    <r>
      <rPr>
        <sz val="11"/>
        <rFont val="宋体"/>
        <family val="0"/>
      </rPr>
      <t>节能环保</t>
    </r>
  </si>
  <si>
    <r>
      <t xml:space="preserve">      </t>
    </r>
    <r>
      <rPr>
        <sz val="11"/>
        <rFont val="宋体"/>
        <family val="0"/>
      </rPr>
      <t>城乡社区</t>
    </r>
  </si>
  <si>
    <r>
      <t xml:space="preserve">      </t>
    </r>
    <r>
      <rPr>
        <sz val="11"/>
        <rFont val="宋体"/>
        <family val="0"/>
      </rPr>
      <t>农林水</t>
    </r>
  </si>
  <si>
    <r>
      <t xml:space="preserve">      </t>
    </r>
    <r>
      <rPr>
        <sz val="11"/>
        <rFont val="宋体"/>
        <family val="0"/>
      </rPr>
      <t>交通运输</t>
    </r>
  </si>
  <si>
    <r>
      <t xml:space="preserve">      </t>
    </r>
    <r>
      <rPr>
        <sz val="11"/>
        <rFont val="宋体"/>
        <family val="0"/>
      </rPr>
      <t>资源勘探工业信息等</t>
    </r>
  </si>
  <si>
    <r>
      <t xml:space="preserve">      </t>
    </r>
    <r>
      <rPr>
        <sz val="11"/>
        <rFont val="宋体"/>
        <family val="0"/>
      </rPr>
      <t>商业服务业等</t>
    </r>
  </si>
  <si>
    <r>
      <t xml:space="preserve">      </t>
    </r>
    <r>
      <rPr>
        <sz val="11"/>
        <rFont val="宋体"/>
        <family val="0"/>
      </rPr>
      <t>金融</t>
    </r>
  </si>
  <si>
    <r>
      <t xml:space="preserve">      </t>
    </r>
    <r>
      <rPr>
        <sz val="11"/>
        <rFont val="宋体"/>
        <family val="0"/>
      </rPr>
      <t>自然资源海洋气象等</t>
    </r>
  </si>
  <si>
    <r>
      <t xml:space="preserve">      </t>
    </r>
    <r>
      <rPr>
        <sz val="11"/>
        <rFont val="宋体"/>
        <family val="0"/>
      </rPr>
      <t>住房保障</t>
    </r>
  </si>
  <si>
    <r>
      <t xml:space="preserve">      </t>
    </r>
    <r>
      <rPr>
        <sz val="11"/>
        <rFont val="宋体"/>
        <family val="0"/>
      </rPr>
      <t>粮油物资储备</t>
    </r>
  </si>
  <si>
    <r>
      <t xml:space="preserve">      </t>
    </r>
    <r>
      <rPr>
        <sz val="11"/>
        <rFont val="宋体"/>
        <family val="0"/>
      </rPr>
      <t>灾害防治及应急管理</t>
    </r>
  </si>
  <si>
    <r>
      <t xml:space="preserve">      </t>
    </r>
    <r>
      <rPr>
        <sz val="11"/>
        <rFont val="宋体"/>
        <family val="0"/>
      </rPr>
      <t>其他收入</t>
    </r>
  </si>
  <si>
    <r>
      <t xml:space="preserve">  </t>
    </r>
    <r>
      <rPr>
        <sz val="11"/>
        <rFont val="宋体"/>
        <family val="0"/>
      </rPr>
      <t>下级上解收入</t>
    </r>
  </si>
  <si>
    <r>
      <t xml:space="preserve">    </t>
    </r>
    <r>
      <rPr>
        <sz val="11"/>
        <rFont val="宋体"/>
        <family val="0"/>
      </rPr>
      <t>体制上解收入</t>
    </r>
  </si>
  <si>
    <r>
      <t xml:space="preserve">    </t>
    </r>
    <r>
      <rPr>
        <sz val="11"/>
        <rFont val="宋体"/>
        <family val="0"/>
      </rPr>
      <t>专项上解收入</t>
    </r>
  </si>
  <si>
    <r>
      <t xml:space="preserve">  </t>
    </r>
    <r>
      <rPr>
        <sz val="11"/>
        <rFont val="宋体"/>
        <family val="0"/>
      </rPr>
      <t>待偿债置换一般债券上年结余</t>
    </r>
  </si>
  <si>
    <r>
      <t xml:space="preserve">  </t>
    </r>
    <r>
      <rPr>
        <sz val="11"/>
        <rFont val="宋体"/>
        <family val="0"/>
      </rPr>
      <t>上年结余收入</t>
    </r>
  </si>
  <si>
    <r>
      <t xml:space="preserve">  </t>
    </r>
    <r>
      <rPr>
        <sz val="11"/>
        <rFont val="宋体"/>
        <family val="0"/>
      </rPr>
      <t>调入资金</t>
    </r>
  </si>
  <si>
    <r>
      <t xml:space="preserve">    </t>
    </r>
    <r>
      <rPr>
        <sz val="11"/>
        <rFont val="宋体"/>
        <family val="0"/>
      </rPr>
      <t>从政府性基金预算调入</t>
    </r>
  </si>
  <si>
    <r>
      <t xml:space="preserve">  </t>
    </r>
    <r>
      <rPr>
        <sz val="11"/>
        <rFont val="宋体"/>
        <family val="0"/>
      </rPr>
      <t>补助下级支出</t>
    </r>
  </si>
  <si>
    <r>
      <t xml:space="preserve">      </t>
    </r>
    <r>
      <rPr>
        <sz val="11"/>
        <rFont val="宋体"/>
        <family val="0"/>
      </rPr>
      <t>其中：从抗疫特别国债调入</t>
    </r>
  </si>
  <si>
    <r>
      <t xml:space="preserve">  </t>
    </r>
    <r>
      <rPr>
        <sz val="11"/>
        <rFont val="宋体"/>
        <family val="0"/>
      </rPr>
      <t>调出资金</t>
    </r>
  </si>
  <si>
    <r>
      <t xml:space="preserve">    </t>
    </r>
    <r>
      <rPr>
        <sz val="11"/>
        <rFont val="宋体"/>
        <family val="0"/>
      </rPr>
      <t>从国有资本经营预算调入</t>
    </r>
  </si>
  <si>
    <r>
      <t xml:space="preserve">  </t>
    </r>
    <r>
      <rPr>
        <sz val="11"/>
        <rFont val="宋体"/>
        <family val="0"/>
      </rPr>
      <t>安排预算稳定调节基金</t>
    </r>
  </si>
  <si>
    <r>
      <t xml:space="preserve">    </t>
    </r>
    <r>
      <rPr>
        <sz val="11"/>
        <rFont val="宋体"/>
        <family val="0"/>
      </rPr>
      <t>从其他资金调入</t>
    </r>
  </si>
  <si>
    <r>
      <t xml:space="preserve">  </t>
    </r>
    <r>
      <rPr>
        <sz val="11"/>
        <rFont val="宋体"/>
        <family val="0"/>
      </rPr>
      <t>补充预算周转金</t>
    </r>
  </si>
  <si>
    <r>
      <t xml:space="preserve">  </t>
    </r>
    <r>
      <rPr>
        <sz val="11"/>
        <rFont val="宋体"/>
        <family val="0"/>
      </rPr>
      <t>地方政府一般债务收入</t>
    </r>
  </si>
  <si>
    <r>
      <t xml:space="preserve">  </t>
    </r>
    <r>
      <rPr>
        <sz val="11"/>
        <rFont val="宋体"/>
        <family val="0"/>
      </rPr>
      <t>地方政府一般债务还本支出</t>
    </r>
  </si>
  <si>
    <r>
      <t xml:space="preserve">  </t>
    </r>
    <r>
      <rPr>
        <sz val="11"/>
        <rFont val="宋体"/>
        <family val="0"/>
      </rPr>
      <t>地方政府一般债务转贷收入</t>
    </r>
  </si>
  <si>
    <r>
      <t xml:space="preserve">  </t>
    </r>
    <r>
      <rPr>
        <sz val="11"/>
        <rFont val="宋体"/>
        <family val="0"/>
      </rPr>
      <t>地方政府一般债务转贷支出</t>
    </r>
  </si>
  <si>
    <r>
      <t xml:space="preserve">  </t>
    </r>
    <r>
      <rPr>
        <sz val="11"/>
        <rFont val="宋体"/>
        <family val="0"/>
      </rPr>
      <t>接受其他地区援助收入</t>
    </r>
  </si>
  <si>
    <r>
      <t xml:space="preserve">  </t>
    </r>
    <r>
      <rPr>
        <sz val="11"/>
        <rFont val="宋体"/>
        <family val="0"/>
      </rPr>
      <t>援助其他地区支出</t>
    </r>
  </si>
  <si>
    <r>
      <t xml:space="preserve">  </t>
    </r>
    <r>
      <rPr>
        <sz val="11"/>
        <rFont val="宋体"/>
        <family val="0"/>
      </rPr>
      <t>动用预算稳定调节基金</t>
    </r>
  </si>
  <si>
    <r>
      <t xml:space="preserve">  </t>
    </r>
    <r>
      <rPr>
        <sz val="11"/>
        <rFont val="宋体"/>
        <family val="0"/>
      </rPr>
      <t>计划单列市上解省支出</t>
    </r>
  </si>
  <si>
    <r>
      <t xml:space="preserve">  </t>
    </r>
    <r>
      <rPr>
        <sz val="11"/>
        <rFont val="宋体"/>
        <family val="0"/>
      </rPr>
      <t>省补助计划单列市收入</t>
    </r>
  </si>
  <si>
    <r>
      <t xml:space="preserve">  </t>
    </r>
    <r>
      <rPr>
        <sz val="11"/>
        <rFont val="宋体"/>
        <family val="0"/>
      </rPr>
      <t>省补助计划单列市支出</t>
    </r>
  </si>
  <si>
    <r>
      <t xml:space="preserve">  </t>
    </r>
    <r>
      <rPr>
        <sz val="11"/>
        <rFont val="宋体"/>
        <family val="0"/>
      </rPr>
      <t>计划单列市上解省收入</t>
    </r>
  </si>
  <si>
    <r>
      <t xml:space="preserve">  </t>
    </r>
    <r>
      <rPr>
        <sz val="11"/>
        <rFont val="宋体"/>
        <family val="0"/>
      </rPr>
      <t>年终结余</t>
    </r>
  </si>
  <si>
    <r>
      <rPr>
        <b/>
        <sz val="11"/>
        <rFont val="宋体"/>
        <family val="0"/>
      </rPr>
      <t>收入总计</t>
    </r>
  </si>
  <si>
    <r>
      <rPr>
        <b/>
        <sz val="11"/>
        <rFont val="宋体"/>
        <family val="0"/>
      </rPr>
      <t>支出总计</t>
    </r>
  </si>
  <si>
    <r>
      <rPr>
        <b/>
        <sz val="14"/>
        <rFont val="方正黑体_GBK"/>
        <family val="4"/>
      </rPr>
      <t>表四</t>
    </r>
  </si>
  <si>
    <r>
      <t>2022</t>
    </r>
    <r>
      <rPr>
        <b/>
        <sz val="18"/>
        <rFont val="黑体"/>
        <family val="3"/>
      </rPr>
      <t>年忠县一般公共预算支出功能明细表</t>
    </r>
  </si>
  <si>
    <r>
      <rPr>
        <b/>
        <sz val="12"/>
        <rFont val="宋体"/>
        <family val="0"/>
      </rPr>
      <t>单位：万元</t>
    </r>
  </si>
  <si>
    <r>
      <rPr>
        <b/>
        <sz val="12"/>
        <rFont val="宋体"/>
        <family val="0"/>
      </rPr>
      <t>科目名称</t>
    </r>
  </si>
  <si>
    <r>
      <rPr>
        <b/>
        <sz val="12"/>
        <rFont val="宋体"/>
        <family val="0"/>
      </rPr>
      <t>决算数</t>
    </r>
  </si>
  <si>
    <r>
      <rPr>
        <b/>
        <sz val="11"/>
        <rFont val="宋体"/>
        <family val="0"/>
      </rPr>
      <t>一般公共预算支出</t>
    </r>
  </si>
  <si>
    <r>
      <rPr>
        <b/>
        <sz val="11"/>
        <rFont val="宋体"/>
        <family val="0"/>
      </rPr>
      <t>一般公共服务支出</t>
    </r>
  </si>
  <si>
    <r>
      <t xml:space="preserve">  </t>
    </r>
    <r>
      <rPr>
        <b/>
        <sz val="11"/>
        <rFont val="宋体"/>
        <family val="0"/>
      </rPr>
      <t>人大事务</t>
    </r>
  </si>
  <si>
    <r>
      <t xml:space="preserve">    </t>
    </r>
    <r>
      <rPr>
        <sz val="11"/>
        <rFont val="宋体"/>
        <family val="0"/>
      </rPr>
      <t>行政运行</t>
    </r>
  </si>
  <si>
    <r>
      <t xml:space="preserve">    </t>
    </r>
    <r>
      <rPr>
        <sz val="11"/>
        <rFont val="宋体"/>
        <family val="0"/>
      </rPr>
      <t>一般行政管理事务</t>
    </r>
  </si>
  <si>
    <r>
      <t xml:space="preserve">    </t>
    </r>
    <r>
      <rPr>
        <sz val="11"/>
        <rFont val="宋体"/>
        <family val="0"/>
      </rPr>
      <t>机关服务</t>
    </r>
  </si>
  <si>
    <r>
      <t xml:space="preserve">    </t>
    </r>
    <r>
      <rPr>
        <sz val="11"/>
        <rFont val="宋体"/>
        <family val="0"/>
      </rPr>
      <t>人大会议</t>
    </r>
  </si>
  <si>
    <r>
      <t xml:space="preserve">    </t>
    </r>
    <r>
      <rPr>
        <sz val="11"/>
        <rFont val="宋体"/>
        <family val="0"/>
      </rPr>
      <t>人大立法</t>
    </r>
  </si>
  <si>
    <r>
      <t xml:space="preserve">    </t>
    </r>
    <r>
      <rPr>
        <sz val="11"/>
        <rFont val="宋体"/>
        <family val="0"/>
      </rPr>
      <t>人大监督</t>
    </r>
  </si>
  <si>
    <r>
      <t xml:space="preserve">    </t>
    </r>
    <r>
      <rPr>
        <sz val="11"/>
        <rFont val="宋体"/>
        <family val="0"/>
      </rPr>
      <t>人大代表履职能力提升</t>
    </r>
  </si>
  <si>
    <r>
      <t xml:space="preserve">    </t>
    </r>
    <r>
      <rPr>
        <sz val="11"/>
        <rFont val="宋体"/>
        <family val="0"/>
      </rPr>
      <t>代表工作</t>
    </r>
  </si>
  <si>
    <r>
      <t xml:space="preserve">    </t>
    </r>
    <r>
      <rPr>
        <sz val="11"/>
        <rFont val="宋体"/>
        <family val="0"/>
      </rPr>
      <t>人大信访工作</t>
    </r>
  </si>
  <si>
    <r>
      <t xml:space="preserve">    </t>
    </r>
    <r>
      <rPr>
        <sz val="11"/>
        <rFont val="宋体"/>
        <family val="0"/>
      </rPr>
      <t>事业运行</t>
    </r>
  </si>
  <si>
    <r>
      <t xml:space="preserve">    </t>
    </r>
    <r>
      <rPr>
        <sz val="11"/>
        <rFont val="宋体"/>
        <family val="0"/>
      </rPr>
      <t>其他人大事务支出</t>
    </r>
  </si>
  <si>
    <r>
      <t xml:space="preserve">  </t>
    </r>
    <r>
      <rPr>
        <b/>
        <sz val="11"/>
        <rFont val="宋体"/>
        <family val="0"/>
      </rPr>
      <t>政协事务</t>
    </r>
  </si>
  <si>
    <r>
      <t xml:space="preserve">    </t>
    </r>
    <r>
      <rPr>
        <sz val="11"/>
        <rFont val="宋体"/>
        <family val="0"/>
      </rPr>
      <t>政协会议</t>
    </r>
  </si>
  <si>
    <r>
      <t xml:space="preserve">    </t>
    </r>
    <r>
      <rPr>
        <sz val="11"/>
        <rFont val="宋体"/>
        <family val="0"/>
      </rPr>
      <t>委员视察</t>
    </r>
  </si>
  <si>
    <r>
      <t xml:space="preserve">    </t>
    </r>
    <r>
      <rPr>
        <sz val="11"/>
        <rFont val="宋体"/>
        <family val="0"/>
      </rPr>
      <t>参政议政</t>
    </r>
  </si>
  <si>
    <r>
      <t xml:space="preserve">    </t>
    </r>
    <r>
      <rPr>
        <sz val="11"/>
        <rFont val="宋体"/>
        <family val="0"/>
      </rPr>
      <t>其他政协事务支出</t>
    </r>
  </si>
  <si>
    <r>
      <t xml:space="preserve">  </t>
    </r>
    <r>
      <rPr>
        <b/>
        <sz val="11"/>
        <rFont val="宋体"/>
        <family val="0"/>
      </rPr>
      <t>政府办公厅</t>
    </r>
    <r>
      <rPr>
        <b/>
        <sz val="11"/>
        <rFont val="Times New Roman"/>
        <family val="1"/>
      </rPr>
      <t>(</t>
    </r>
    <r>
      <rPr>
        <b/>
        <sz val="11"/>
        <rFont val="宋体"/>
        <family val="0"/>
      </rPr>
      <t>室</t>
    </r>
    <r>
      <rPr>
        <b/>
        <sz val="11"/>
        <rFont val="Times New Roman"/>
        <family val="1"/>
      </rPr>
      <t>)</t>
    </r>
    <r>
      <rPr>
        <b/>
        <sz val="11"/>
        <rFont val="宋体"/>
        <family val="0"/>
      </rPr>
      <t>及相关机构事务</t>
    </r>
  </si>
  <si>
    <r>
      <t xml:space="preserve">    </t>
    </r>
    <r>
      <rPr>
        <sz val="11"/>
        <rFont val="宋体"/>
        <family val="0"/>
      </rPr>
      <t>专项服务</t>
    </r>
  </si>
  <si>
    <r>
      <t xml:space="preserve">    </t>
    </r>
    <r>
      <rPr>
        <sz val="11"/>
        <rFont val="宋体"/>
        <family val="0"/>
      </rPr>
      <t>专项业务及机关事务管理</t>
    </r>
  </si>
  <si>
    <r>
      <t xml:space="preserve">    </t>
    </r>
    <r>
      <rPr>
        <sz val="11"/>
        <rFont val="宋体"/>
        <family val="0"/>
      </rPr>
      <t>政务公开审批</t>
    </r>
  </si>
  <si>
    <r>
      <t xml:space="preserve">    </t>
    </r>
    <r>
      <rPr>
        <sz val="11"/>
        <rFont val="宋体"/>
        <family val="0"/>
      </rPr>
      <t>信访事务</t>
    </r>
  </si>
  <si>
    <r>
      <t xml:space="preserve">    </t>
    </r>
    <r>
      <rPr>
        <sz val="11"/>
        <rFont val="宋体"/>
        <family val="0"/>
      </rPr>
      <t>参事事务</t>
    </r>
  </si>
  <si>
    <r>
      <t xml:space="preserve">    </t>
    </r>
    <r>
      <rPr>
        <sz val="11"/>
        <rFont val="宋体"/>
        <family val="0"/>
      </rPr>
      <t>其他政府办公厅</t>
    </r>
    <r>
      <rPr>
        <sz val="11"/>
        <rFont val="Times New Roman"/>
        <family val="1"/>
      </rPr>
      <t>(</t>
    </r>
    <r>
      <rPr>
        <sz val="11"/>
        <rFont val="宋体"/>
        <family val="0"/>
      </rPr>
      <t>室</t>
    </r>
    <r>
      <rPr>
        <sz val="11"/>
        <rFont val="Times New Roman"/>
        <family val="1"/>
      </rPr>
      <t>)</t>
    </r>
    <r>
      <rPr>
        <sz val="11"/>
        <rFont val="宋体"/>
        <family val="0"/>
      </rPr>
      <t>及相关机构事务支出</t>
    </r>
  </si>
  <si>
    <r>
      <t xml:space="preserve">  </t>
    </r>
    <r>
      <rPr>
        <b/>
        <sz val="11"/>
        <rFont val="宋体"/>
        <family val="0"/>
      </rPr>
      <t>发展与改革事务</t>
    </r>
  </si>
  <si>
    <r>
      <t xml:space="preserve">    </t>
    </r>
    <r>
      <rPr>
        <sz val="11"/>
        <rFont val="宋体"/>
        <family val="0"/>
      </rPr>
      <t>战略规划与实施</t>
    </r>
  </si>
  <si>
    <r>
      <t xml:space="preserve">    </t>
    </r>
    <r>
      <rPr>
        <sz val="11"/>
        <rFont val="宋体"/>
        <family val="0"/>
      </rPr>
      <t>日常经济运行调节</t>
    </r>
  </si>
  <si>
    <r>
      <t xml:space="preserve">    </t>
    </r>
    <r>
      <rPr>
        <sz val="11"/>
        <rFont val="宋体"/>
        <family val="0"/>
      </rPr>
      <t>社会事业发展规划</t>
    </r>
  </si>
  <si>
    <r>
      <t xml:space="preserve">    </t>
    </r>
    <r>
      <rPr>
        <sz val="11"/>
        <rFont val="宋体"/>
        <family val="0"/>
      </rPr>
      <t>经济体制改革研究</t>
    </r>
  </si>
  <si>
    <r>
      <t xml:space="preserve">    </t>
    </r>
    <r>
      <rPr>
        <sz val="11"/>
        <rFont val="宋体"/>
        <family val="0"/>
      </rPr>
      <t>物价管理</t>
    </r>
  </si>
  <si>
    <r>
      <t xml:space="preserve">    </t>
    </r>
    <r>
      <rPr>
        <sz val="11"/>
        <rFont val="宋体"/>
        <family val="0"/>
      </rPr>
      <t>其他发展与改革事务支出</t>
    </r>
  </si>
  <si>
    <r>
      <t xml:space="preserve">  </t>
    </r>
    <r>
      <rPr>
        <b/>
        <sz val="11"/>
        <rFont val="宋体"/>
        <family val="0"/>
      </rPr>
      <t>统计信息事务</t>
    </r>
  </si>
  <si>
    <r>
      <t xml:space="preserve">    </t>
    </r>
    <r>
      <rPr>
        <sz val="11"/>
        <rFont val="宋体"/>
        <family val="0"/>
      </rPr>
      <t>信息事务</t>
    </r>
  </si>
  <si>
    <r>
      <t xml:space="preserve">    </t>
    </r>
    <r>
      <rPr>
        <sz val="11"/>
        <rFont val="宋体"/>
        <family val="0"/>
      </rPr>
      <t>专项统计业务</t>
    </r>
  </si>
  <si>
    <r>
      <t xml:space="preserve">    </t>
    </r>
    <r>
      <rPr>
        <sz val="11"/>
        <rFont val="宋体"/>
        <family val="0"/>
      </rPr>
      <t>统计管理</t>
    </r>
  </si>
  <si>
    <r>
      <t xml:space="preserve">    </t>
    </r>
    <r>
      <rPr>
        <sz val="11"/>
        <rFont val="宋体"/>
        <family val="0"/>
      </rPr>
      <t>专项普查活动</t>
    </r>
  </si>
  <si>
    <r>
      <t xml:space="preserve">    </t>
    </r>
    <r>
      <rPr>
        <sz val="11"/>
        <rFont val="宋体"/>
        <family val="0"/>
      </rPr>
      <t>统计抽样调查</t>
    </r>
  </si>
  <si>
    <r>
      <t xml:space="preserve">    </t>
    </r>
    <r>
      <rPr>
        <sz val="11"/>
        <rFont val="宋体"/>
        <family val="0"/>
      </rPr>
      <t>其他统计信息事务支出</t>
    </r>
  </si>
  <si>
    <r>
      <t xml:space="preserve">  </t>
    </r>
    <r>
      <rPr>
        <b/>
        <sz val="11"/>
        <rFont val="宋体"/>
        <family val="0"/>
      </rPr>
      <t>财政事务</t>
    </r>
  </si>
  <si>
    <r>
      <t xml:space="preserve">    </t>
    </r>
    <r>
      <rPr>
        <sz val="11"/>
        <rFont val="宋体"/>
        <family val="0"/>
      </rPr>
      <t>预算改革业务</t>
    </r>
  </si>
  <si>
    <r>
      <t xml:space="preserve">    </t>
    </r>
    <r>
      <rPr>
        <sz val="11"/>
        <rFont val="宋体"/>
        <family val="0"/>
      </rPr>
      <t>财政国库业务</t>
    </r>
  </si>
  <si>
    <r>
      <t xml:space="preserve">    </t>
    </r>
    <r>
      <rPr>
        <sz val="11"/>
        <rFont val="宋体"/>
        <family val="0"/>
      </rPr>
      <t>财政监察</t>
    </r>
  </si>
  <si>
    <r>
      <t xml:space="preserve">    </t>
    </r>
    <r>
      <rPr>
        <sz val="11"/>
        <rFont val="宋体"/>
        <family val="0"/>
      </rPr>
      <t>信息化建设</t>
    </r>
  </si>
  <si>
    <r>
      <t xml:space="preserve">    </t>
    </r>
    <r>
      <rPr>
        <sz val="11"/>
        <rFont val="宋体"/>
        <family val="0"/>
      </rPr>
      <t>财政委托业务支出</t>
    </r>
  </si>
  <si>
    <r>
      <t xml:space="preserve">    </t>
    </r>
    <r>
      <rPr>
        <sz val="11"/>
        <rFont val="宋体"/>
        <family val="0"/>
      </rPr>
      <t>其他财政事务支出</t>
    </r>
  </si>
  <si>
    <r>
      <t xml:space="preserve">  </t>
    </r>
    <r>
      <rPr>
        <b/>
        <sz val="11"/>
        <rFont val="宋体"/>
        <family val="0"/>
      </rPr>
      <t>税收事务</t>
    </r>
  </si>
  <si>
    <r>
      <t xml:space="preserve">    </t>
    </r>
    <r>
      <rPr>
        <sz val="11"/>
        <rFont val="宋体"/>
        <family val="0"/>
      </rPr>
      <t>税收业务</t>
    </r>
  </si>
  <si>
    <r>
      <t xml:space="preserve">    </t>
    </r>
    <r>
      <rPr>
        <sz val="11"/>
        <rFont val="宋体"/>
        <family val="0"/>
      </rPr>
      <t>其他税收事务支出</t>
    </r>
  </si>
  <si>
    <r>
      <t xml:space="preserve">  </t>
    </r>
    <r>
      <rPr>
        <b/>
        <sz val="11"/>
        <rFont val="宋体"/>
        <family val="0"/>
      </rPr>
      <t>审计事务</t>
    </r>
  </si>
  <si>
    <r>
      <t xml:space="preserve">    </t>
    </r>
    <r>
      <rPr>
        <sz val="11"/>
        <rFont val="宋体"/>
        <family val="0"/>
      </rPr>
      <t>审计业务</t>
    </r>
  </si>
  <si>
    <r>
      <t xml:space="preserve">    </t>
    </r>
    <r>
      <rPr>
        <sz val="11"/>
        <rFont val="宋体"/>
        <family val="0"/>
      </rPr>
      <t>审计管理</t>
    </r>
  </si>
  <si>
    <r>
      <t xml:space="preserve">    </t>
    </r>
    <r>
      <rPr>
        <sz val="11"/>
        <rFont val="宋体"/>
        <family val="0"/>
      </rPr>
      <t>其他审计事务支出</t>
    </r>
  </si>
  <si>
    <r>
      <t xml:space="preserve">  </t>
    </r>
    <r>
      <rPr>
        <b/>
        <sz val="11"/>
        <rFont val="宋体"/>
        <family val="0"/>
      </rPr>
      <t>海关事务</t>
    </r>
  </si>
  <si>
    <r>
      <t xml:space="preserve">    </t>
    </r>
    <r>
      <rPr>
        <sz val="11"/>
        <rFont val="宋体"/>
        <family val="0"/>
      </rPr>
      <t>缉私办案</t>
    </r>
  </si>
  <si>
    <r>
      <t xml:space="preserve">    </t>
    </r>
    <r>
      <rPr>
        <sz val="11"/>
        <rFont val="宋体"/>
        <family val="0"/>
      </rPr>
      <t>口岸管理</t>
    </r>
  </si>
  <si>
    <r>
      <t xml:space="preserve">    </t>
    </r>
    <r>
      <rPr>
        <sz val="11"/>
        <rFont val="宋体"/>
        <family val="0"/>
      </rPr>
      <t>海关关务</t>
    </r>
  </si>
  <si>
    <r>
      <t xml:space="preserve">    </t>
    </r>
    <r>
      <rPr>
        <sz val="11"/>
        <rFont val="宋体"/>
        <family val="0"/>
      </rPr>
      <t>关税征管</t>
    </r>
  </si>
  <si>
    <r>
      <t xml:space="preserve">    </t>
    </r>
    <r>
      <rPr>
        <sz val="11"/>
        <rFont val="宋体"/>
        <family val="0"/>
      </rPr>
      <t>海关监管</t>
    </r>
  </si>
  <si>
    <r>
      <t xml:space="preserve">    </t>
    </r>
    <r>
      <rPr>
        <sz val="11"/>
        <rFont val="宋体"/>
        <family val="0"/>
      </rPr>
      <t>检验检疫</t>
    </r>
  </si>
  <si>
    <r>
      <t xml:space="preserve">    </t>
    </r>
    <r>
      <rPr>
        <sz val="11"/>
        <rFont val="宋体"/>
        <family val="0"/>
      </rPr>
      <t>其他海关事务支出</t>
    </r>
  </si>
  <si>
    <r>
      <t xml:space="preserve">  </t>
    </r>
    <r>
      <rPr>
        <b/>
        <sz val="11"/>
        <rFont val="宋体"/>
        <family val="0"/>
      </rPr>
      <t>纪检监察事务</t>
    </r>
  </si>
  <si>
    <r>
      <t xml:space="preserve">    </t>
    </r>
    <r>
      <rPr>
        <sz val="11"/>
        <rFont val="宋体"/>
        <family val="0"/>
      </rPr>
      <t>大案要案查处</t>
    </r>
  </si>
  <si>
    <r>
      <t xml:space="preserve">    </t>
    </r>
    <r>
      <rPr>
        <sz val="11"/>
        <rFont val="宋体"/>
        <family val="0"/>
      </rPr>
      <t>派驻派出机构</t>
    </r>
  </si>
  <si>
    <r>
      <t xml:space="preserve">    </t>
    </r>
    <r>
      <rPr>
        <sz val="11"/>
        <rFont val="宋体"/>
        <family val="0"/>
      </rPr>
      <t>巡视工作</t>
    </r>
  </si>
  <si>
    <r>
      <t xml:space="preserve">    </t>
    </r>
    <r>
      <rPr>
        <sz val="11"/>
        <rFont val="宋体"/>
        <family val="0"/>
      </rPr>
      <t>其他纪检监察事务支出</t>
    </r>
  </si>
  <si>
    <r>
      <t xml:space="preserve">  </t>
    </r>
    <r>
      <rPr>
        <b/>
        <sz val="11"/>
        <rFont val="宋体"/>
        <family val="0"/>
      </rPr>
      <t>商贸事务</t>
    </r>
  </si>
  <si>
    <r>
      <t xml:space="preserve">    </t>
    </r>
    <r>
      <rPr>
        <sz val="11"/>
        <rFont val="宋体"/>
        <family val="0"/>
      </rPr>
      <t>对外贸易管理</t>
    </r>
  </si>
  <si>
    <r>
      <t xml:space="preserve">    </t>
    </r>
    <r>
      <rPr>
        <sz val="11"/>
        <rFont val="宋体"/>
        <family val="0"/>
      </rPr>
      <t>国际经济合作</t>
    </r>
  </si>
  <si>
    <r>
      <t xml:space="preserve">    </t>
    </r>
    <r>
      <rPr>
        <sz val="11"/>
        <rFont val="宋体"/>
        <family val="0"/>
      </rPr>
      <t>外资管理</t>
    </r>
  </si>
  <si>
    <r>
      <t xml:space="preserve">    </t>
    </r>
    <r>
      <rPr>
        <sz val="11"/>
        <rFont val="宋体"/>
        <family val="0"/>
      </rPr>
      <t>国内贸易管理</t>
    </r>
  </si>
  <si>
    <r>
      <t xml:space="preserve">    </t>
    </r>
    <r>
      <rPr>
        <sz val="11"/>
        <rFont val="宋体"/>
        <family val="0"/>
      </rPr>
      <t>招商引资</t>
    </r>
  </si>
  <si>
    <r>
      <t xml:space="preserve">    </t>
    </r>
    <r>
      <rPr>
        <sz val="11"/>
        <rFont val="宋体"/>
        <family val="0"/>
      </rPr>
      <t>其他商贸事务支出</t>
    </r>
  </si>
  <si>
    <r>
      <t xml:space="preserve">  </t>
    </r>
    <r>
      <rPr>
        <b/>
        <sz val="11"/>
        <rFont val="宋体"/>
        <family val="0"/>
      </rPr>
      <t>知识产权事务</t>
    </r>
  </si>
  <si>
    <r>
      <t xml:space="preserve">    </t>
    </r>
    <r>
      <rPr>
        <sz val="11"/>
        <rFont val="宋体"/>
        <family val="0"/>
      </rPr>
      <t>专利审批</t>
    </r>
  </si>
  <si>
    <r>
      <t xml:space="preserve">    </t>
    </r>
    <r>
      <rPr>
        <sz val="11"/>
        <rFont val="宋体"/>
        <family val="0"/>
      </rPr>
      <t>知识产权战略和规划</t>
    </r>
  </si>
  <si>
    <r>
      <t xml:space="preserve">    </t>
    </r>
    <r>
      <rPr>
        <sz val="11"/>
        <rFont val="宋体"/>
        <family val="0"/>
      </rPr>
      <t>国际合作与交流</t>
    </r>
  </si>
  <si>
    <r>
      <t xml:space="preserve">    </t>
    </r>
    <r>
      <rPr>
        <sz val="11"/>
        <rFont val="宋体"/>
        <family val="0"/>
      </rPr>
      <t>知识产权宏观管理</t>
    </r>
  </si>
  <si>
    <r>
      <t xml:space="preserve">    </t>
    </r>
    <r>
      <rPr>
        <sz val="11"/>
        <rFont val="宋体"/>
        <family val="0"/>
      </rPr>
      <t>商标管理</t>
    </r>
  </si>
  <si>
    <r>
      <t xml:space="preserve">    </t>
    </r>
    <r>
      <rPr>
        <sz val="11"/>
        <rFont val="宋体"/>
        <family val="0"/>
      </rPr>
      <t>原产地地理标志管理</t>
    </r>
  </si>
  <si>
    <r>
      <t xml:space="preserve">    </t>
    </r>
    <r>
      <rPr>
        <sz val="11"/>
        <rFont val="宋体"/>
        <family val="0"/>
      </rPr>
      <t>其他知识产权事务支出</t>
    </r>
  </si>
  <si>
    <r>
      <t xml:space="preserve">  </t>
    </r>
    <r>
      <rPr>
        <b/>
        <sz val="11"/>
        <rFont val="宋体"/>
        <family val="0"/>
      </rPr>
      <t>民族事务</t>
    </r>
  </si>
  <si>
    <r>
      <t xml:space="preserve">    </t>
    </r>
    <r>
      <rPr>
        <sz val="11"/>
        <rFont val="宋体"/>
        <family val="0"/>
      </rPr>
      <t>民族工作专项</t>
    </r>
  </si>
  <si>
    <r>
      <t xml:space="preserve">    </t>
    </r>
    <r>
      <rPr>
        <sz val="11"/>
        <rFont val="宋体"/>
        <family val="0"/>
      </rPr>
      <t>其他民族事务支出</t>
    </r>
  </si>
  <si>
    <r>
      <t xml:space="preserve">  </t>
    </r>
    <r>
      <rPr>
        <b/>
        <sz val="11"/>
        <rFont val="宋体"/>
        <family val="0"/>
      </rPr>
      <t>港澳台事务</t>
    </r>
  </si>
  <si>
    <r>
      <t xml:space="preserve">    </t>
    </r>
    <r>
      <rPr>
        <sz val="11"/>
        <rFont val="宋体"/>
        <family val="0"/>
      </rPr>
      <t>港澳事务</t>
    </r>
  </si>
  <si>
    <r>
      <t xml:space="preserve">    </t>
    </r>
    <r>
      <rPr>
        <sz val="11"/>
        <rFont val="宋体"/>
        <family val="0"/>
      </rPr>
      <t>台湾事务</t>
    </r>
  </si>
  <si>
    <r>
      <t xml:space="preserve">    </t>
    </r>
    <r>
      <rPr>
        <sz val="11"/>
        <rFont val="宋体"/>
        <family val="0"/>
      </rPr>
      <t>其他港澳台事务支出</t>
    </r>
  </si>
  <si>
    <r>
      <t xml:space="preserve">  </t>
    </r>
    <r>
      <rPr>
        <b/>
        <sz val="11"/>
        <rFont val="宋体"/>
        <family val="0"/>
      </rPr>
      <t>档案事务</t>
    </r>
  </si>
  <si>
    <r>
      <t xml:space="preserve">    </t>
    </r>
    <r>
      <rPr>
        <sz val="11"/>
        <rFont val="宋体"/>
        <family val="0"/>
      </rPr>
      <t>档案馆</t>
    </r>
  </si>
  <si>
    <r>
      <t xml:space="preserve">    </t>
    </r>
    <r>
      <rPr>
        <sz val="11"/>
        <rFont val="宋体"/>
        <family val="0"/>
      </rPr>
      <t>其他档案事务支出</t>
    </r>
  </si>
  <si>
    <r>
      <t xml:space="preserve">  </t>
    </r>
    <r>
      <rPr>
        <b/>
        <sz val="11"/>
        <rFont val="宋体"/>
        <family val="0"/>
      </rPr>
      <t>民主党派及工商联事务</t>
    </r>
  </si>
  <si>
    <r>
      <t xml:space="preserve">    </t>
    </r>
    <r>
      <rPr>
        <sz val="11"/>
        <rFont val="宋体"/>
        <family val="0"/>
      </rPr>
      <t>其他民主党派及工商联事务支出</t>
    </r>
  </si>
  <si>
    <r>
      <t xml:space="preserve">  </t>
    </r>
    <r>
      <rPr>
        <b/>
        <sz val="11"/>
        <rFont val="宋体"/>
        <family val="0"/>
      </rPr>
      <t>群众团体事务</t>
    </r>
  </si>
  <si>
    <r>
      <t xml:space="preserve">    </t>
    </r>
    <r>
      <rPr>
        <sz val="11"/>
        <rFont val="宋体"/>
        <family val="0"/>
      </rPr>
      <t>工会事务</t>
    </r>
  </si>
  <si>
    <r>
      <t xml:space="preserve">    </t>
    </r>
    <r>
      <rPr>
        <sz val="11"/>
        <rFont val="宋体"/>
        <family val="0"/>
      </rPr>
      <t>其他群众团体事务支出</t>
    </r>
  </si>
  <si>
    <r>
      <t xml:space="preserve">  </t>
    </r>
    <r>
      <rPr>
        <b/>
        <sz val="11"/>
        <rFont val="宋体"/>
        <family val="0"/>
      </rPr>
      <t>党委办公厅</t>
    </r>
    <r>
      <rPr>
        <b/>
        <sz val="11"/>
        <rFont val="Times New Roman"/>
        <family val="1"/>
      </rPr>
      <t>(</t>
    </r>
    <r>
      <rPr>
        <b/>
        <sz val="11"/>
        <rFont val="宋体"/>
        <family val="0"/>
      </rPr>
      <t>室</t>
    </r>
    <r>
      <rPr>
        <b/>
        <sz val="11"/>
        <rFont val="Times New Roman"/>
        <family val="1"/>
      </rPr>
      <t>)</t>
    </r>
    <r>
      <rPr>
        <b/>
        <sz val="11"/>
        <rFont val="宋体"/>
        <family val="0"/>
      </rPr>
      <t>及相关机构事务</t>
    </r>
  </si>
  <si>
    <r>
      <t xml:space="preserve">    </t>
    </r>
    <r>
      <rPr>
        <sz val="11"/>
        <rFont val="宋体"/>
        <family val="0"/>
      </rPr>
      <t>专项业务</t>
    </r>
  </si>
  <si>
    <r>
      <t xml:space="preserve">    </t>
    </r>
    <r>
      <rPr>
        <sz val="11"/>
        <rFont val="宋体"/>
        <family val="0"/>
      </rPr>
      <t>其他党委办公厅</t>
    </r>
    <r>
      <rPr>
        <sz val="11"/>
        <rFont val="Times New Roman"/>
        <family val="1"/>
      </rPr>
      <t>(</t>
    </r>
    <r>
      <rPr>
        <sz val="11"/>
        <rFont val="宋体"/>
        <family val="0"/>
      </rPr>
      <t>室</t>
    </r>
    <r>
      <rPr>
        <sz val="11"/>
        <rFont val="Times New Roman"/>
        <family val="1"/>
      </rPr>
      <t>)</t>
    </r>
    <r>
      <rPr>
        <sz val="11"/>
        <rFont val="宋体"/>
        <family val="0"/>
      </rPr>
      <t>及相关机构事务支出</t>
    </r>
  </si>
  <si>
    <r>
      <t xml:space="preserve">  </t>
    </r>
    <r>
      <rPr>
        <b/>
        <sz val="11"/>
        <rFont val="宋体"/>
        <family val="0"/>
      </rPr>
      <t>组织事务</t>
    </r>
  </si>
  <si>
    <r>
      <t xml:space="preserve">    </t>
    </r>
    <r>
      <rPr>
        <sz val="11"/>
        <rFont val="宋体"/>
        <family val="0"/>
      </rPr>
      <t>公务员事务</t>
    </r>
  </si>
  <si>
    <r>
      <t xml:space="preserve">    </t>
    </r>
    <r>
      <rPr>
        <sz val="11"/>
        <rFont val="宋体"/>
        <family val="0"/>
      </rPr>
      <t>其他组织事务支出</t>
    </r>
  </si>
  <si>
    <r>
      <t xml:space="preserve">  </t>
    </r>
    <r>
      <rPr>
        <b/>
        <sz val="11"/>
        <rFont val="宋体"/>
        <family val="0"/>
      </rPr>
      <t>宣传事务</t>
    </r>
  </si>
  <si>
    <r>
      <t xml:space="preserve">    </t>
    </r>
    <r>
      <rPr>
        <sz val="11"/>
        <rFont val="宋体"/>
        <family val="0"/>
      </rPr>
      <t>宣传管理</t>
    </r>
  </si>
  <si>
    <r>
      <t xml:space="preserve">    </t>
    </r>
    <r>
      <rPr>
        <sz val="11"/>
        <rFont val="宋体"/>
        <family val="0"/>
      </rPr>
      <t>其他宣传事务支出</t>
    </r>
  </si>
  <si>
    <r>
      <t xml:space="preserve">  </t>
    </r>
    <r>
      <rPr>
        <b/>
        <sz val="11"/>
        <rFont val="宋体"/>
        <family val="0"/>
      </rPr>
      <t>统战事务</t>
    </r>
  </si>
  <si>
    <r>
      <t xml:space="preserve">    </t>
    </r>
    <r>
      <rPr>
        <sz val="11"/>
        <rFont val="宋体"/>
        <family val="0"/>
      </rPr>
      <t>宗教事务</t>
    </r>
  </si>
  <si>
    <r>
      <t xml:space="preserve">    </t>
    </r>
    <r>
      <rPr>
        <sz val="11"/>
        <rFont val="宋体"/>
        <family val="0"/>
      </rPr>
      <t>华侨事务</t>
    </r>
  </si>
  <si>
    <r>
      <t xml:space="preserve">    </t>
    </r>
    <r>
      <rPr>
        <sz val="11"/>
        <rFont val="宋体"/>
        <family val="0"/>
      </rPr>
      <t>其他统战事务支出</t>
    </r>
  </si>
  <si>
    <r>
      <t xml:space="preserve">  </t>
    </r>
    <r>
      <rPr>
        <b/>
        <sz val="11"/>
        <rFont val="宋体"/>
        <family val="0"/>
      </rPr>
      <t>对外联络事务</t>
    </r>
  </si>
  <si>
    <r>
      <t xml:space="preserve">    </t>
    </r>
    <r>
      <rPr>
        <sz val="11"/>
        <rFont val="宋体"/>
        <family val="0"/>
      </rPr>
      <t>其他对外联络事务支出</t>
    </r>
  </si>
  <si>
    <r>
      <t xml:space="preserve">  </t>
    </r>
    <r>
      <rPr>
        <b/>
        <sz val="11"/>
        <rFont val="宋体"/>
        <family val="0"/>
      </rPr>
      <t>其他共产党事务支出</t>
    </r>
    <r>
      <rPr>
        <b/>
        <sz val="11"/>
        <rFont val="Times New Roman"/>
        <family val="1"/>
      </rPr>
      <t>(</t>
    </r>
    <r>
      <rPr>
        <b/>
        <sz val="11"/>
        <rFont val="宋体"/>
        <family val="0"/>
      </rPr>
      <t>款</t>
    </r>
    <r>
      <rPr>
        <b/>
        <sz val="11"/>
        <rFont val="Times New Roman"/>
        <family val="1"/>
      </rPr>
      <t>)</t>
    </r>
  </si>
  <si>
    <r>
      <t xml:space="preserve">    </t>
    </r>
    <r>
      <rPr>
        <sz val="11"/>
        <rFont val="宋体"/>
        <family val="0"/>
      </rPr>
      <t>其他共产党事务支出</t>
    </r>
    <r>
      <rPr>
        <sz val="11"/>
        <rFont val="Times New Roman"/>
        <family val="1"/>
      </rPr>
      <t>(</t>
    </r>
    <r>
      <rPr>
        <sz val="11"/>
        <rFont val="宋体"/>
        <family val="0"/>
      </rPr>
      <t>项</t>
    </r>
    <r>
      <rPr>
        <sz val="11"/>
        <rFont val="Times New Roman"/>
        <family val="1"/>
      </rPr>
      <t>)</t>
    </r>
  </si>
  <si>
    <r>
      <t xml:space="preserve">  </t>
    </r>
    <r>
      <rPr>
        <b/>
        <sz val="11"/>
        <rFont val="宋体"/>
        <family val="0"/>
      </rPr>
      <t>网信事务</t>
    </r>
  </si>
  <si>
    <r>
      <t xml:space="preserve">    </t>
    </r>
    <r>
      <rPr>
        <sz val="11"/>
        <rFont val="宋体"/>
        <family val="0"/>
      </rPr>
      <t>信息安全事务</t>
    </r>
  </si>
  <si>
    <r>
      <t xml:space="preserve">    </t>
    </r>
    <r>
      <rPr>
        <sz val="11"/>
        <rFont val="宋体"/>
        <family val="0"/>
      </rPr>
      <t>其他网信事务支出</t>
    </r>
  </si>
  <si>
    <r>
      <t xml:space="preserve">  </t>
    </r>
    <r>
      <rPr>
        <b/>
        <sz val="11"/>
        <rFont val="宋体"/>
        <family val="0"/>
      </rPr>
      <t>市场监督管理事务</t>
    </r>
  </si>
  <si>
    <r>
      <t xml:space="preserve">    </t>
    </r>
    <r>
      <rPr>
        <sz val="11"/>
        <rFont val="宋体"/>
        <family val="0"/>
      </rPr>
      <t>市场主体管理</t>
    </r>
  </si>
  <si>
    <r>
      <t xml:space="preserve">    </t>
    </r>
    <r>
      <rPr>
        <sz val="11"/>
        <rFont val="宋体"/>
        <family val="0"/>
      </rPr>
      <t>市场秩序执法</t>
    </r>
  </si>
  <si>
    <r>
      <t xml:space="preserve">    </t>
    </r>
    <r>
      <rPr>
        <sz val="11"/>
        <rFont val="宋体"/>
        <family val="0"/>
      </rPr>
      <t>质量基础</t>
    </r>
  </si>
  <si>
    <r>
      <t xml:space="preserve">    </t>
    </r>
    <r>
      <rPr>
        <sz val="11"/>
        <rFont val="宋体"/>
        <family val="0"/>
      </rPr>
      <t>药品事务</t>
    </r>
  </si>
  <si>
    <r>
      <t xml:space="preserve">    </t>
    </r>
    <r>
      <rPr>
        <sz val="11"/>
        <rFont val="宋体"/>
        <family val="0"/>
      </rPr>
      <t>医疗器械事务</t>
    </r>
  </si>
  <si>
    <r>
      <t xml:space="preserve">    </t>
    </r>
    <r>
      <rPr>
        <sz val="11"/>
        <rFont val="宋体"/>
        <family val="0"/>
      </rPr>
      <t>化妆品事务</t>
    </r>
  </si>
  <si>
    <r>
      <t xml:space="preserve">    </t>
    </r>
    <r>
      <rPr>
        <sz val="11"/>
        <rFont val="宋体"/>
        <family val="0"/>
      </rPr>
      <t>质量安全监管</t>
    </r>
  </si>
  <si>
    <r>
      <t xml:space="preserve">    </t>
    </r>
    <r>
      <rPr>
        <sz val="11"/>
        <rFont val="宋体"/>
        <family val="0"/>
      </rPr>
      <t>食品安全监管</t>
    </r>
  </si>
  <si>
    <r>
      <t xml:space="preserve">    </t>
    </r>
    <r>
      <rPr>
        <sz val="11"/>
        <rFont val="宋体"/>
        <family val="0"/>
      </rPr>
      <t>其他市场监督管理事务</t>
    </r>
  </si>
  <si>
    <r>
      <t xml:space="preserve">  </t>
    </r>
    <r>
      <rPr>
        <b/>
        <sz val="11"/>
        <rFont val="宋体"/>
        <family val="0"/>
      </rPr>
      <t>其他一般公共服务支出</t>
    </r>
    <r>
      <rPr>
        <b/>
        <sz val="11"/>
        <rFont val="Times New Roman"/>
        <family val="1"/>
      </rPr>
      <t>(</t>
    </r>
    <r>
      <rPr>
        <b/>
        <sz val="11"/>
        <rFont val="宋体"/>
        <family val="0"/>
      </rPr>
      <t>款</t>
    </r>
    <r>
      <rPr>
        <b/>
        <sz val="11"/>
        <rFont val="Times New Roman"/>
        <family val="1"/>
      </rPr>
      <t>)</t>
    </r>
  </si>
  <si>
    <r>
      <t xml:space="preserve">    </t>
    </r>
    <r>
      <rPr>
        <sz val="11"/>
        <rFont val="宋体"/>
        <family val="0"/>
      </rPr>
      <t>国家赔偿费用支出</t>
    </r>
  </si>
  <si>
    <r>
      <t xml:space="preserve">    </t>
    </r>
    <r>
      <rPr>
        <sz val="11"/>
        <rFont val="宋体"/>
        <family val="0"/>
      </rPr>
      <t>其他一般公共服务支出</t>
    </r>
    <r>
      <rPr>
        <sz val="11"/>
        <rFont val="Times New Roman"/>
        <family val="1"/>
      </rPr>
      <t>(</t>
    </r>
    <r>
      <rPr>
        <sz val="11"/>
        <rFont val="宋体"/>
        <family val="0"/>
      </rPr>
      <t>项</t>
    </r>
    <r>
      <rPr>
        <sz val="11"/>
        <rFont val="Times New Roman"/>
        <family val="1"/>
      </rPr>
      <t>)</t>
    </r>
  </si>
  <si>
    <r>
      <rPr>
        <b/>
        <sz val="11"/>
        <rFont val="宋体"/>
        <family val="0"/>
      </rPr>
      <t>外交支出</t>
    </r>
  </si>
  <si>
    <r>
      <t xml:space="preserve">  </t>
    </r>
    <r>
      <rPr>
        <b/>
        <sz val="11"/>
        <rFont val="宋体"/>
        <family val="0"/>
      </rPr>
      <t>外交管理事务</t>
    </r>
  </si>
  <si>
    <r>
      <t xml:space="preserve">    </t>
    </r>
    <r>
      <rPr>
        <sz val="11"/>
        <rFont val="宋体"/>
        <family val="0"/>
      </rPr>
      <t>其他外交管理事务支出</t>
    </r>
  </si>
  <si>
    <r>
      <t xml:space="preserve">  </t>
    </r>
    <r>
      <rPr>
        <b/>
        <sz val="11"/>
        <rFont val="宋体"/>
        <family val="0"/>
      </rPr>
      <t>驻外机构</t>
    </r>
  </si>
  <si>
    <r>
      <t xml:space="preserve">    </t>
    </r>
    <r>
      <rPr>
        <sz val="11"/>
        <rFont val="宋体"/>
        <family val="0"/>
      </rPr>
      <t>驻外使领馆</t>
    </r>
    <r>
      <rPr>
        <sz val="11"/>
        <rFont val="Times New Roman"/>
        <family val="1"/>
      </rPr>
      <t>(</t>
    </r>
    <r>
      <rPr>
        <sz val="11"/>
        <rFont val="宋体"/>
        <family val="0"/>
      </rPr>
      <t>团、处</t>
    </r>
    <r>
      <rPr>
        <sz val="11"/>
        <rFont val="Times New Roman"/>
        <family val="1"/>
      </rPr>
      <t>)</t>
    </r>
  </si>
  <si>
    <r>
      <t xml:space="preserve">    </t>
    </r>
    <r>
      <rPr>
        <sz val="11"/>
        <rFont val="宋体"/>
        <family val="0"/>
      </rPr>
      <t>其他驻外机构支出</t>
    </r>
  </si>
  <si>
    <r>
      <t xml:space="preserve">  </t>
    </r>
    <r>
      <rPr>
        <b/>
        <sz val="11"/>
        <rFont val="宋体"/>
        <family val="0"/>
      </rPr>
      <t>对外援助</t>
    </r>
  </si>
  <si>
    <r>
      <t xml:space="preserve">    </t>
    </r>
    <r>
      <rPr>
        <sz val="11"/>
        <rFont val="宋体"/>
        <family val="0"/>
      </rPr>
      <t>援外优惠贷款贴息</t>
    </r>
  </si>
  <si>
    <r>
      <t xml:space="preserve">    </t>
    </r>
    <r>
      <rPr>
        <sz val="11"/>
        <rFont val="宋体"/>
        <family val="0"/>
      </rPr>
      <t>对外援助</t>
    </r>
  </si>
  <si>
    <r>
      <t xml:space="preserve">  </t>
    </r>
    <r>
      <rPr>
        <b/>
        <sz val="11"/>
        <rFont val="宋体"/>
        <family val="0"/>
      </rPr>
      <t>国际组织</t>
    </r>
  </si>
  <si>
    <r>
      <t xml:space="preserve">    </t>
    </r>
    <r>
      <rPr>
        <sz val="11"/>
        <rFont val="宋体"/>
        <family val="0"/>
      </rPr>
      <t>国际组织会费</t>
    </r>
  </si>
  <si>
    <r>
      <t xml:space="preserve">    </t>
    </r>
    <r>
      <rPr>
        <sz val="11"/>
        <rFont val="宋体"/>
        <family val="0"/>
      </rPr>
      <t>国际组织捐赠</t>
    </r>
  </si>
  <si>
    <r>
      <t xml:space="preserve">    </t>
    </r>
    <r>
      <rPr>
        <sz val="11"/>
        <rFont val="宋体"/>
        <family val="0"/>
      </rPr>
      <t>维和摊款</t>
    </r>
  </si>
  <si>
    <r>
      <t xml:space="preserve">    </t>
    </r>
    <r>
      <rPr>
        <sz val="11"/>
        <rFont val="宋体"/>
        <family val="0"/>
      </rPr>
      <t>国际组织股金及基金</t>
    </r>
  </si>
  <si>
    <r>
      <t xml:space="preserve">    </t>
    </r>
    <r>
      <rPr>
        <sz val="11"/>
        <rFont val="宋体"/>
        <family val="0"/>
      </rPr>
      <t>其他国际组织支出</t>
    </r>
  </si>
  <si>
    <r>
      <t xml:space="preserve">  </t>
    </r>
    <r>
      <rPr>
        <b/>
        <sz val="11"/>
        <rFont val="宋体"/>
        <family val="0"/>
      </rPr>
      <t>对外合作与交流</t>
    </r>
  </si>
  <si>
    <r>
      <t xml:space="preserve">    </t>
    </r>
    <r>
      <rPr>
        <sz val="11"/>
        <rFont val="宋体"/>
        <family val="0"/>
      </rPr>
      <t>在华国际会议</t>
    </r>
  </si>
  <si>
    <r>
      <t xml:space="preserve">    </t>
    </r>
    <r>
      <rPr>
        <sz val="11"/>
        <rFont val="宋体"/>
        <family val="0"/>
      </rPr>
      <t>国际交流活动</t>
    </r>
  </si>
  <si>
    <r>
      <t xml:space="preserve">    </t>
    </r>
    <r>
      <rPr>
        <sz val="11"/>
        <rFont val="宋体"/>
        <family val="0"/>
      </rPr>
      <t>对外合作活动</t>
    </r>
  </si>
  <si>
    <r>
      <t xml:space="preserve">    </t>
    </r>
    <r>
      <rPr>
        <sz val="11"/>
        <rFont val="宋体"/>
        <family val="0"/>
      </rPr>
      <t>其他对外合作与交流支出</t>
    </r>
  </si>
  <si>
    <r>
      <t xml:space="preserve">  </t>
    </r>
    <r>
      <rPr>
        <b/>
        <sz val="11"/>
        <rFont val="宋体"/>
        <family val="0"/>
      </rPr>
      <t>对外宣传</t>
    </r>
    <r>
      <rPr>
        <b/>
        <sz val="11"/>
        <rFont val="Times New Roman"/>
        <family val="1"/>
      </rPr>
      <t>(</t>
    </r>
    <r>
      <rPr>
        <b/>
        <sz val="11"/>
        <rFont val="宋体"/>
        <family val="0"/>
      </rPr>
      <t>款</t>
    </r>
    <r>
      <rPr>
        <b/>
        <sz val="11"/>
        <rFont val="Times New Roman"/>
        <family val="1"/>
      </rPr>
      <t>)</t>
    </r>
  </si>
  <si>
    <r>
      <t xml:space="preserve">    </t>
    </r>
    <r>
      <rPr>
        <sz val="11"/>
        <rFont val="宋体"/>
        <family val="0"/>
      </rPr>
      <t>对外宣传</t>
    </r>
    <r>
      <rPr>
        <sz val="11"/>
        <rFont val="Times New Roman"/>
        <family val="1"/>
      </rPr>
      <t>(</t>
    </r>
    <r>
      <rPr>
        <sz val="11"/>
        <rFont val="宋体"/>
        <family val="0"/>
      </rPr>
      <t>项</t>
    </r>
    <r>
      <rPr>
        <sz val="11"/>
        <rFont val="Times New Roman"/>
        <family val="1"/>
      </rPr>
      <t>)</t>
    </r>
  </si>
  <si>
    <r>
      <t xml:space="preserve">  </t>
    </r>
    <r>
      <rPr>
        <b/>
        <sz val="11"/>
        <rFont val="宋体"/>
        <family val="0"/>
      </rPr>
      <t>边界勘界联检</t>
    </r>
  </si>
  <si>
    <r>
      <t xml:space="preserve">    </t>
    </r>
    <r>
      <rPr>
        <sz val="11"/>
        <rFont val="宋体"/>
        <family val="0"/>
      </rPr>
      <t>边界勘界</t>
    </r>
  </si>
  <si>
    <r>
      <t xml:space="preserve">    </t>
    </r>
    <r>
      <rPr>
        <sz val="11"/>
        <rFont val="宋体"/>
        <family val="0"/>
      </rPr>
      <t>边界联检</t>
    </r>
  </si>
  <si>
    <r>
      <t xml:space="preserve">    </t>
    </r>
    <r>
      <rPr>
        <sz val="11"/>
        <rFont val="宋体"/>
        <family val="0"/>
      </rPr>
      <t>边界界桩维护</t>
    </r>
  </si>
  <si>
    <r>
      <t xml:space="preserve">    </t>
    </r>
    <r>
      <rPr>
        <sz val="11"/>
        <rFont val="宋体"/>
        <family val="0"/>
      </rPr>
      <t>其他支出</t>
    </r>
  </si>
  <si>
    <r>
      <t xml:space="preserve">  </t>
    </r>
    <r>
      <rPr>
        <b/>
        <sz val="11"/>
        <rFont val="宋体"/>
        <family val="0"/>
      </rPr>
      <t>国际发展合作</t>
    </r>
  </si>
  <si>
    <r>
      <t xml:space="preserve">    </t>
    </r>
    <r>
      <rPr>
        <sz val="11"/>
        <rFont val="宋体"/>
        <family val="0"/>
      </rPr>
      <t>其他国际发展合作支出</t>
    </r>
  </si>
  <si>
    <r>
      <t xml:space="preserve">  </t>
    </r>
    <r>
      <rPr>
        <b/>
        <sz val="11"/>
        <rFont val="宋体"/>
        <family val="0"/>
      </rPr>
      <t>其他外交支出</t>
    </r>
    <r>
      <rPr>
        <b/>
        <sz val="11"/>
        <rFont val="Times New Roman"/>
        <family val="1"/>
      </rPr>
      <t>(</t>
    </r>
    <r>
      <rPr>
        <b/>
        <sz val="11"/>
        <rFont val="宋体"/>
        <family val="0"/>
      </rPr>
      <t>款</t>
    </r>
    <r>
      <rPr>
        <b/>
        <sz val="11"/>
        <rFont val="Times New Roman"/>
        <family val="1"/>
      </rPr>
      <t>)</t>
    </r>
  </si>
  <si>
    <r>
      <t xml:space="preserve">    </t>
    </r>
    <r>
      <rPr>
        <sz val="11"/>
        <rFont val="宋体"/>
        <family val="0"/>
      </rPr>
      <t>其他外交支出</t>
    </r>
    <r>
      <rPr>
        <sz val="11"/>
        <rFont val="Times New Roman"/>
        <family val="1"/>
      </rPr>
      <t>(</t>
    </r>
    <r>
      <rPr>
        <sz val="11"/>
        <rFont val="宋体"/>
        <family val="0"/>
      </rPr>
      <t>项</t>
    </r>
    <r>
      <rPr>
        <sz val="11"/>
        <rFont val="Times New Roman"/>
        <family val="1"/>
      </rPr>
      <t>)</t>
    </r>
  </si>
  <si>
    <r>
      <rPr>
        <b/>
        <sz val="11"/>
        <rFont val="宋体"/>
        <family val="0"/>
      </rPr>
      <t>国防支出</t>
    </r>
  </si>
  <si>
    <r>
      <t xml:space="preserve">  </t>
    </r>
    <r>
      <rPr>
        <b/>
        <sz val="11"/>
        <rFont val="宋体"/>
        <family val="0"/>
      </rPr>
      <t>军费</t>
    </r>
  </si>
  <si>
    <r>
      <t xml:space="preserve">    </t>
    </r>
    <r>
      <rPr>
        <sz val="11"/>
        <rFont val="宋体"/>
        <family val="0"/>
      </rPr>
      <t>现役部队</t>
    </r>
  </si>
  <si>
    <r>
      <t xml:space="preserve">    </t>
    </r>
    <r>
      <rPr>
        <sz val="11"/>
        <rFont val="宋体"/>
        <family val="0"/>
      </rPr>
      <t>预备役部队</t>
    </r>
  </si>
  <si>
    <r>
      <t xml:space="preserve">    </t>
    </r>
    <r>
      <rPr>
        <sz val="11"/>
        <rFont val="宋体"/>
        <family val="0"/>
      </rPr>
      <t>其他军费支出</t>
    </r>
  </si>
  <si>
    <r>
      <t xml:space="preserve">  </t>
    </r>
    <r>
      <rPr>
        <b/>
        <sz val="11"/>
        <rFont val="宋体"/>
        <family val="0"/>
      </rPr>
      <t>国防科研事业</t>
    </r>
    <r>
      <rPr>
        <b/>
        <sz val="11"/>
        <rFont val="Times New Roman"/>
        <family val="1"/>
      </rPr>
      <t>(</t>
    </r>
    <r>
      <rPr>
        <b/>
        <sz val="11"/>
        <rFont val="宋体"/>
        <family val="0"/>
      </rPr>
      <t>款</t>
    </r>
    <r>
      <rPr>
        <b/>
        <sz val="11"/>
        <rFont val="Times New Roman"/>
        <family val="1"/>
      </rPr>
      <t>)</t>
    </r>
  </si>
  <si>
    <r>
      <t xml:space="preserve">    </t>
    </r>
    <r>
      <rPr>
        <sz val="11"/>
        <rFont val="宋体"/>
        <family val="0"/>
      </rPr>
      <t>国防科研事业</t>
    </r>
    <r>
      <rPr>
        <sz val="11"/>
        <rFont val="Times New Roman"/>
        <family val="1"/>
      </rPr>
      <t>(</t>
    </r>
    <r>
      <rPr>
        <sz val="11"/>
        <rFont val="宋体"/>
        <family val="0"/>
      </rPr>
      <t>项</t>
    </r>
    <r>
      <rPr>
        <sz val="11"/>
        <rFont val="Times New Roman"/>
        <family val="1"/>
      </rPr>
      <t>)</t>
    </r>
  </si>
  <si>
    <r>
      <t xml:space="preserve">  </t>
    </r>
    <r>
      <rPr>
        <b/>
        <sz val="11"/>
        <rFont val="宋体"/>
        <family val="0"/>
      </rPr>
      <t>专项工程</t>
    </r>
    <r>
      <rPr>
        <b/>
        <sz val="11"/>
        <rFont val="Times New Roman"/>
        <family val="1"/>
      </rPr>
      <t>(</t>
    </r>
    <r>
      <rPr>
        <b/>
        <sz val="11"/>
        <rFont val="宋体"/>
        <family val="0"/>
      </rPr>
      <t>款</t>
    </r>
    <r>
      <rPr>
        <b/>
        <sz val="11"/>
        <rFont val="Times New Roman"/>
        <family val="1"/>
      </rPr>
      <t>)</t>
    </r>
  </si>
  <si>
    <r>
      <t xml:space="preserve">    </t>
    </r>
    <r>
      <rPr>
        <sz val="11"/>
        <rFont val="宋体"/>
        <family val="0"/>
      </rPr>
      <t>专项工程</t>
    </r>
    <r>
      <rPr>
        <sz val="11"/>
        <rFont val="Times New Roman"/>
        <family val="1"/>
      </rPr>
      <t>(</t>
    </r>
    <r>
      <rPr>
        <sz val="11"/>
        <rFont val="宋体"/>
        <family val="0"/>
      </rPr>
      <t>项</t>
    </r>
    <r>
      <rPr>
        <sz val="11"/>
        <rFont val="Times New Roman"/>
        <family val="1"/>
      </rPr>
      <t>)</t>
    </r>
  </si>
  <si>
    <r>
      <t xml:space="preserve">  </t>
    </r>
    <r>
      <rPr>
        <b/>
        <sz val="11"/>
        <rFont val="宋体"/>
        <family val="0"/>
      </rPr>
      <t>国防动员</t>
    </r>
  </si>
  <si>
    <r>
      <t xml:space="preserve">    </t>
    </r>
    <r>
      <rPr>
        <sz val="11"/>
        <rFont val="宋体"/>
        <family val="0"/>
      </rPr>
      <t>兵役征集</t>
    </r>
  </si>
  <si>
    <r>
      <t xml:space="preserve">    </t>
    </r>
    <r>
      <rPr>
        <sz val="11"/>
        <rFont val="宋体"/>
        <family val="0"/>
      </rPr>
      <t>经济动员</t>
    </r>
  </si>
  <si>
    <r>
      <t xml:space="preserve">    </t>
    </r>
    <r>
      <rPr>
        <sz val="11"/>
        <rFont val="宋体"/>
        <family val="0"/>
      </rPr>
      <t>人民防空</t>
    </r>
  </si>
  <si>
    <r>
      <t xml:space="preserve">    </t>
    </r>
    <r>
      <rPr>
        <sz val="11"/>
        <rFont val="宋体"/>
        <family val="0"/>
      </rPr>
      <t>交通战备</t>
    </r>
  </si>
  <si>
    <r>
      <t xml:space="preserve">    </t>
    </r>
    <r>
      <rPr>
        <sz val="11"/>
        <rFont val="宋体"/>
        <family val="0"/>
      </rPr>
      <t>民兵</t>
    </r>
  </si>
  <si>
    <r>
      <t xml:space="preserve">    </t>
    </r>
    <r>
      <rPr>
        <sz val="11"/>
        <rFont val="宋体"/>
        <family val="0"/>
      </rPr>
      <t>边海防</t>
    </r>
  </si>
  <si>
    <r>
      <t xml:space="preserve">    </t>
    </r>
    <r>
      <rPr>
        <sz val="11"/>
        <rFont val="宋体"/>
        <family val="0"/>
      </rPr>
      <t>其他国防动员支出</t>
    </r>
  </si>
  <si>
    <r>
      <t xml:space="preserve">  </t>
    </r>
    <r>
      <rPr>
        <b/>
        <sz val="11"/>
        <rFont val="宋体"/>
        <family val="0"/>
      </rPr>
      <t>其他国防支出</t>
    </r>
    <r>
      <rPr>
        <b/>
        <sz val="11"/>
        <rFont val="Times New Roman"/>
        <family val="1"/>
      </rPr>
      <t>(</t>
    </r>
    <r>
      <rPr>
        <b/>
        <sz val="11"/>
        <rFont val="宋体"/>
        <family val="0"/>
      </rPr>
      <t>款</t>
    </r>
    <r>
      <rPr>
        <b/>
        <sz val="11"/>
        <rFont val="Times New Roman"/>
        <family val="1"/>
      </rPr>
      <t>)</t>
    </r>
  </si>
  <si>
    <r>
      <t xml:space="preserve">    </t>
    </r>
    <r>
      <rPr>
        <sz val="11"/>
        <rFont val="宋体"/>
        <family val="0"/>
      </rPr>
      <t>其他国防支出</t>
    </r>
    <r>
      <rPr>
        <sz val="11"/>
        <rFont val="Times New Roman"/>
        <family val="1"/>
      </rPr>
      <t>(</t>
    </r>
    <r>
      <rPr>
        <sz val="11"/>
        <rFont val="宋体"/>
        <family val="0"/>
      </rPr>
      <t>项</t>
    </r>
    <r>
      <rPr>
        <sz val="11"/>
        <rFont val="Times New Roman"/>
        <family val="1"/>
      </rPr>
      <t>)</t>
    </r>
  </si>
  <si>
    <r>
      <rPr>
        <b/>
        <sz val="11"/>
        <rFont val="宋体"/>
        <family val="0"/>
      </rPr>
      <t>公共安全支出</t>
    </r>
  </si>
  <si>
    <r>
      <t xml:space="preserve">  </t>
    </r>
    <r>
      <rPr>
        <b/>
        <sz val="11"/>
        <rFont val="宋体"/>
        <family val="0"/>
      </rPr>
      <t>武装警察部队</t>
    </r>
    <r>
      <rPr>
        <b/>
        <sz val="11"/>
        <rFont val="Times New Roman"/>
        <family val="1"/>
      </rPr>
      <t>(</t>
    </r>
    <r>
      <rPr>
        <b/>
        <sz val="11"/>
        <rFont val="宋体"/>
        <family val="0"/>
      </rPr>
      <t>款</t>
    </r>
    <r>
      <rPr>
        <b/>
        <sz val="11"/>
        <rFont val="Times New Roman"/>
        <family val="1"/>
      </rPr>
      <t>)</t>
    </r>
  </si>
  <si>
    <r>
      <t xml:space="preserve">    </t>
    </r>
    <r>
      <rPr>
        <sz val="11"/>
        <rFont val="宋体"/>
        <family val="0"/>
      </rPr>
      <t>武装警察部队</t>
    </r>
    <r>
      <rPr>
        <sz val="11"/>
        <rFont val="Times New Roman"/>
        <family val="1"/>
      </rPr>
      <t>(</t>
    </r>
    <r>
      <rPr>
        <sz val="11"/>
        <rFont val="宋体"/>
        <family val="0"/>
      </rPr>
      <t>项</t>
    </r>
    <r>
      <rPr>
        <sz val="11"/>
        <rFont val="Times New Roman"/>
        <family val="1"/>
      </rPr>
      <t>)</t>
    </r>
  </si>
  <si>
    <r>
      <t xml:space="preserve">    </t>
    </r>
    <r>
      <rPr>
        <sz val="11"/>
        <rFont val="宋体"/>
        <family val="0"/>
      </rPr>
      <t>其他武装警察部队支出</t>
    </r>
  </si>
  <si>
    <r>
      <t xml:space="preserve">  </t>
    </r>
    <r>
      <rPr>
        <b/>
        <sz val="11"/>
        <rFont val="宋体"/>
        <family val="0"/>
      </rPr>
      <t>公安</t>
    </r>
  </si>
  <si>
    <r>
      <t xml:space="preserve">    </t>
    </r>
    <r>
      <rPr>
        <sz val="11"/>
        <rFont val="宋体"/>
        <family val="0"/>
      </rPr>
      <t>执法办案</t>
    </r>
  </si>
  <si>
    <r>
      <t xml:space="preserve">    </t>
    </r>
    <r>
      <rPr>
        <sz val="11"/>
        <rFont val="宋体"/>
        <family val="0"/>
      </rPr>
      <t>特别业务</t>
    </r>
  </si>
  <si>
    <r>
      <t xml:space="preserve">    </t>
    </r>
    <r>
      <rPr>
        <sz val="11"/>
        <rFont val="宋体"/>
        <family val="0"/>
      </rPr>
      <t>特勤业务</t>
    </r>
  </si>
  <si>
    <r>
      <t xml:space="preserve">    </t>
    </r>
    <r>
      <rPr>
        <sz val="11"/>
        <rFont val="宋体"/>
        <family val="0"/>
      </rPr>
      <t>移民事务</t>
    </r>
  </si>
  <si>
    <r>
      <t xml:space="preserve">    </t>
    </r>
    <r>
      <rPr>
        <sz val="11"/>
        <rFont val="宋体"/>
        <family val="0"/>
      </rPr>
      <t>其他公安支出</t>
    </r>
  </si>
  <si>
    <r>
      <t xml:space="preserve">  </t>
    </r>
    <r>
      <rPr>
        <b/>
        <sz val="11"/>
        <rFont val="宋体"/>
        <family val="0"/>
      </rPr>
      <t>国家安全</t>
    </r>
  </si>
  <si>
    <r>
      <t xml:space="preserve">    </t>
    </r>
    <r>
      <rPr>
        <sz val="11"/>
        <rFont val="宋体"/>
        <family val="0"/>
      </rPr>
      <t>安全业务</t>
    </r>
  </si>
  <si>
    <r>
      <t xml:space="preserve">    </t>
    </r>
    <r>
      <rPr>
        <sz val="11"/>
        <rFont val="宋体"/>
        <family val="0"/>
      </rPr>
      <t>其他国家安全支出</t>
    </r>
  </si>
  <si>
    <r>
      <t xml:space="preserve">  </t>
    </r>
    <r>
      <rPr>
        <b/>
        <sz val="11"/>
        <rFont val="宋体"/>
        <family val="0"/>
      </rPr>
      <t>检察</t>
    </r>
  </si>
  <si>
    <r>
      <t xml:space="preserve">    “</t>
    </r>
    <r>
      <rPr>
        <sz val="11"/>
        <rFont val="宋体"/>
        <family val="0"/>
      </rPr>
      <t>两房</t>
    </r>
    <r>
      <rPr>
        <sz val="11"/>
        <rFont val="Times New Roman"/>
        <family val="1"/>
      </rPr>
      <t>”</t>
    </r>
    <r>
      <rPr>
        <sz val="11"/>
        <rFont val="宋体"/>
        <family val="0"/>
      </rPr>
      <t>建设</t>
    </r>
  </si>
  <si>
    <r>
      <t xml:space="preserve">    </t>
    </r>
    <r>
      <rPr>
        <sz val="11"/>
        <rFont val="宋体"/>
        <family val="0"/>
      </rPr>
      <t>检察监督</t>
    </r>
  </si>
  <si>
    <r>
      <t xml:space="preserve">    </t>
    </r>
    <r>
      <rPr>
        <sz val="11"/>
        <rFont val="宋体"/>
        <family val="0"/>
      </rPr>
      <t>其他检察支出</t>
    </r>
  </si>
  <si>
    <r>
      <t xml:space="preserve">  </t>
    </r>
    <r>
      <rPr>
        <b/>
        <sz val="11"/>
        <rFont val="宋体"/>
        <family val="0"/>
      </rPr>
      <t>法院</t>
    </r>
  </si>
  <si>
    <r>
      <t xml:space="preserve">    </t>
    </r>
    <r>
      <rPr>
        <sz val="11"/>
        <rFont val="宋体"/>
        <family val="0"/>
      </rPr>
      <t>案件审判</t>
    </r>
  </si>
  <si>
    <r>
      <t xml:space="preserve">    </t>
    </r>
    <r>
      <rPr>
        <sz val="11"/>
        <rFont val="宋体"/>
        <family val="0"/>
      </rPr>
      <t>案件执行</t>
    </r>
  </si>
  <si>
    <r>
      <t xml:space="preserve">    “</t>
    </r>
    <r>
      <rPr>
        <sz val="11"/>
        <rFont val="宋体"/>
        <family val="0"/>
      </rPr>
      <t>两庭</t>
    </r>
    <r>
      <rPr>
        <sz val="11"/>
        <rFont val="Times New Roman"/>
        <family val="1"/>
      </rPr>
      <t>”</t>
    </r>
    <r>
      <rPr>
        <sz val="11"/>
        <rFont val="宋体"/>
        <family val="0"/>
      </rPr>
      <t>建设</t>
    </r>
  </si>
  <si>
    <r>
      <t xml:space="preserve">    </t>
    </r>
    <r>
      <rPr>
        <sz val="11"/>
        <rFont val="宋体"/>
        <family val="0"/>
      </rPr>
      <t>其他法院支出</t>
    </r>
  </si>
  <si>
    <r>
      <t xml:space="preserve">  </t>
    </r>
    <r>
      <rPr>
        <b/>
        <sz val="11"/>
        <rFont val="宋体"/>
        <family val="0"/>
      </rPr>
      <t>司法</t>
    </r>
  </si>
  <si>
    <r>
      <t xml:space="preserve">    </t>
    </r>
    <r>
      <rPr>
        <sz val="11"/>
        <rFont val="宋体"/>
        <family val="0"/>
      </rPr>
      <t>基层司法业务</t>
    </r>
  </si>
  <si>
    <r>
      <t xml:space="preserve">    </t>
    </r>
    <r>
      <rPr>
        <sz val="11"/>
        <rFont val="宋体"/>
        <family val="0"/>
      </rPr>
      <t>普法宣传</t>
    </r>
  </si>
  <si>
    <r>
      <t xml:space="preserve">    </t>
    </r>
    <r>
      <rPr>
        <sz val="11"/>
        <rFont val="宋体"/>
        <family val="0"/>
      </rPr>
      <t>律师管理</t>
    </r>
  </si>
  <si>
    <r>
      <t xml:space="preserve">    </t>
    </r>
    <r>
      <rPr>
        <sz val="11"/>
        <rFont val="宋体"/>
        <family val="0"/>
      </rPr>
      <t>公共法律服务</t>
    </r>
  </si>
  <si>
    <r>
      <t xml:space="preserve">    </t>
    </r>
    <r>
      <rPr>
        <sz val="11"/>
        <rFont val="宋体"/>
        <family val="0"/>
      </rPr>
      <t>国家统一法律职业资格考试</t>
    </r>
  </si>
  <si>
    <r>
      <t xml:space="preserve">    </t>
    </r>
    <r>
      <rPr>
        <sz val="11"/>
        <rFont val="宋体"/>
        <family val="0"/>
      </rPr>
      <t>社区矫正</t>
    </r>
  </si>
  <si>
    <r>
      <t xml:space="preserve">    </t>
    </r>
    <r>
      <rPr>
        <sz val="11"/>
        <rFont val="宋体"/>
        <family val="0"/>
      </rPr>
      <t>法治建设</t>
    </r>
  </si>
  <si>
    <r>
      <t xml:space="preserve">    </t>
    </r>
    <r>
      <rPr>
        <sz val="11"/>
        <rFont val="宋体"/>
        <family val="0"/>
      </rPr>
      <t>其他司法支出</t>
    </r>
  </si>
  <si>
    <r>
      <t xml:space="preserve">  </t>
    </r>
    <r>
      <rPr>
        <b/>
        <sz val="11"/>
        <rFont val="宋体"/>
        <family val="0"/>
      </rPr>
      <t>监狱</t>
    </r>
  </si>
  <si>
    <r>
      <t xml:space="preserve">    </t>
    </r>
    <r>
      <rPr>
        <sz val="11"/>
        <rFont val="宋体"/>
        <family val="0"/>
      </rPr>
      <t>罪犯生活及医疗卫生</t>
    </r>
  </si>
  <si>
    <r>
      <t xml:space="preserve">    </t>
    </r>
    <r>
      <rPr>
        <sz val="11"/>
        <rFont val="宋体"/>
        <family val="0"/>
      </rPr>
      <t>监狱业务及罪犯改造</t>
    </r>
  </si>
  <si>
    <r>
      <t xml:space="preserve">    </t>
    </r>
    <r>
      <rPr>
        <sz val="11"/>
        <rFont val="宋体"/>
        <family val="0"/>
      </rPr>
      <t>狱政设施建设</t>
    </r>
  </si>
  <si>
    <r>
      <t xml:space="preserve">    </t>
    </r>
    <r>
      <rPr>
        <sz val="11"/>
        <rFont val="宋体"/>
        <family val="0"/>
      </rPr>
      <t>其他监狱支出</t>
    </r>
  </si>
  <si>
    <r>
      <t xml:space="preserve">  </t>
    </r>
    <r>
      <rPr>
        <b/>
        <sz val="11"/>
        <rFont val="宋体"/>
        <family val="0"/>
      </rPr>
      <t>强制隔离戒毒</t>
    </r>
  </si>
  <si>
    <r>
      <t xml:space="preserve">    </t>
    </r>
    <r>
      <rPr>
        <sz val="11"/>
        <rFont val="宋体"/>
        <family val="0"/>
      </rPr>
      <t>强制隔离戒毒人员生活</t>
    </r>
  </si>
  <si>
    <r>
      <t xml:space="preserve">    </t>
    </r>
    <r>
      <rPr>
        <sz val="11"/>
        <rFont val="宋体"/>
        <family val="0"/>
      </rPr>
      <t>强制隔离戒毒人员教育</t>
    </r>
  </si>
  <si>
    <r>
      <t xml:space="preserve">    </t>
    </r>
    <r>
      <rPr>
        <sz val="11"/>
        <rFont val="宋体"/>
        <family val="0"/>
      </rPr>
      <t>所政设施建设</t>
    </r>
  </si>
  <si>
    <r>
      <t xml:space="preserve">    </t>
    </r>
    <r>
      <rPr>
        <sz val="11"/>
        <rFont val="宋体"/>
        <family val="0"/>
      </rPr>
      <t>其他强制隔离戒毒支出</t>
    </r>
  </si>
  <si>
    <r>
      <t xml:space="preserve">  </t>
    </r>
    <r>
      <rPr>
        <b/>
        <sz val="11"/>
        <rFont val="宋体"/>
        <family val="0"/>
      </rPr>
      <t>国家保密</t>
    </r>
  </si>
  <si>
    <r>
      <t xml:space="preserve">    </t>
    </r>
    <r>
      <rPr>
        <sz val="11"/>
        <rFont val="宋体"/>
        <family val="0"/>
      </rPr>
      <t>保密技术</t>
    </r>
  </si>
  <si>
    <r>
      <t xml:space="preserve">    </t>
    </r>
    <r>
      <rPr>
        <sz val="11"/>
        <rFont val="宋体"/>
        <family val="0"/>
      </rPr>
      <t>保密管理</t>
    </r>
  </si>
  <si>
    <r>
      <t xml:space="preserve">    </t>
    </r>
    <r>
      <rPr>
        <sz val="11"/>
        <rFont val="宋体"/>
        <family val="0"/>
      </rPr>
      <t>其他国家保密支出</t>
    </r>
  </si>
  <si>
    <r>
      <t xml:space="preserve">  </t>
    </r>
    <r>
      <rPr>
        <b/>
        <sz val="11"/>
        <rFont val="宋体"/>
        <family val="0"/>
      </rPr>
      <t>缉私警察</t>
    </r>
  </si>
  <si>
    <r>
      <t xml:space="preserve">    </t>
    </r>
    <r>
      <rPr>
        <sz val="11"/>
        <rFont val="宋体"/>
        <family val="0"/>
      </rPr>
      <t>缉私业务</t>
    </r>
  </si>
  <si>
    <r>
      <t xml:space="preserve">    </t>
    </r>
    <r>
      <rPr>
        <sz val="11"/>
        <rFont val="宋体"/>
        <family val="0"/>
      </rPr>
      <t>其他缉私警察支出</t>
    </r>
  </si>
  <si>
    <r>
      <t xml:space="preserve">  </t>
    </r>
    <r>
      <rPr>
        <b/>
        <sz val="11"/>
        <rFont val="宋体"/>
        <family val="0"/>
      </rPr>
      <t>其他公共安全支出</t>
    </r>
    <r>
      <rPr>
        <b/>
        <sz val="11"/>
        <rFont val="Times New Roman"/>
        <family val="1"/>
      </rPr>
      <t>(</t>
    </r>
    <r>
      <rPr>
        <b/>
        <sz val="11"/>
        <rFont val="宋体"/>
        <family val="0"/>
      </rPr>
      <t>款</t>
    </r>
    <r>
      <rPr>
        <b/>
        <sz val="11"/>
        <rFont val="Times New Roman"/>
        <family val="1"/>
      </rPr>
      <t>)</t>
    </r>
  </si>
  <si>
    <r>
      <t xml:space="preserve">    </t>
    </r>
    <r>
      <rPr>
        <sz val="11"/>
        <rFont val="宋体"/>
        <family val="0"/>
      </rPr>
      <t>国家司法救助支出</t>
    </r>
  </si>
  <si>
    <r>
      <t xml:space="preserve">    </t>
    </r>
    <r>
      <rPr>
        <sz val="11"/>
        <rFont val="宋体"/>
        <family val="0"/>
      </rPr>
      <t>其他公共安全支出</t>
    </r>
    <r>
      <rPr>
        <sz val="11"/>
        <rFont val="Times New Roman"/>
        <family val="1"/>
      </rPr>
      <t>(</t>
    </r>
    <r>
      <rPr>
        <sz val="11"/>
        <rFont val="宋体"/>
        <family val="0"/>
      </rPr>
      <t>项</t>
    </r>
    <r>
      <rPr>
        <sz val="11"/>
        <rFont val="Times New Roman"/>
        <family val="1"/>
      </rPr>
      <t>)</t>
    </r>
  </si>
  <si>
    <r>
      <rPr>
        <b/>
        <sz val="11"/>
        <rFont val="宋体"/>
        <family val="0"/>
      </rPr>
      <t>教育支出</t>
    </r>
  </si>
  <si>
    <r>
      <t xml:space="preserve">  </t>
    </r>
    <r>
      <rPr>
        <b/>
        <sz val="11"/>
        <rFont val="宋体"/>
        <family val="0"/>
      </rPr>
      <t>教育管理事务</t>
    </r>
  </si>
  <si>
    <r>
      <t xml:space="preserve">    </t>
    </r>
    <r>
      <rPr>
        <sz val="11"/>
        <rFont val="宋体"/>
        <family val="0"/>
      </rPr>
      <t>其他教育管理事务支出</t>
    </r>
  </si>
  <si>
    <r>
      <t xml:space="preserve">  </t>
    </r>
    <r>
      <rPr>
        <b/>
        <sz val="11"/>
        <rFont val="宋体"/>
        <family val="0"/>
      </rPr>
      <t>普通教育</t>
    </r>
  </si>
  <si>
    <r>
      <t xml:space="preserve">    </t>
    </r>
    <r>
      <rPr>
        <sz val="11"/>
        <rFont val="宋体"/>
        <family val="0"/>
      </rPr>
      <t>学前教育</t>
    </r>
  </si>
  <si>
    <r>
      <t xml:space="preserve">    </t>
    </r>
    <r>
      <rPr>
        <sz val="11"/>
        <rFont val="宋体"/>
        <family val="0"/>
      </rPr>
      <t>小学教育</t>
    </r>
  </si>
  <si>
    <r>
      <t xml:space="preserve">    </t>
    </r>
    <r>
      <rPr>
        <sz val="11"/>
        <rFont val="宋体"/>
        <family val="0"/>
      </rPr>
      <t>初中教育</t>
    </r>
  </si>
  <si>
    <r>
      <t xml:space="preserve">    </t>
    </r>
    <r>
      <rPr>
        <sz val="11"/>
        <rFont val="宋体"/>
        <family val="0"/>
      </rPr>
      <t>高中教育</t>
    </r>
  </si>
  <si>
    <r>
      <t xml:space="preserve">    </t>
    </r>
    <r>
      <rPr>
        <sz val="11"/>
        <rFont val="宋体"/>
        <family val="0"/>
      </rPr>
      <t>高等教育</t>
    </r>
  </si>
  <si>
    <r>
      <t xml:space="preserve">    </t>
    </r>
    <r>
      <rPr>
        <sz val="11"/>
        <rFont val="宋体"/>
        <family val="0"/>
      </rPr>
      <t>其他普通教育支出</t>
    </r>
  </si>
  <si>
    <r>
      <t xml:space="preserve">  </t>
    </r>
    <r>
      <rPr>
        <b/>
        <sz val="11"/>
        <rFont val="宋体"/>
        <family val="0"/>
      </rPr>
      <t>职业教育</t>
    </r>
  </si>
  <si>
    <r>
      <t xml:space="preserve">    </t>
    </r>
    <r>
      <rPr>
        <sz val="11"/>
        <rFont val="宋体"/>
        <family val="0"/>
      </rPr>
      <t>初等职业教育</t>
    </r>
  </si>
  <si>
    <r>
      <t xml:space="preserve">    </t>
    </r>
    <r>
      <rPr>
        <sz val="11"/>
        <rFont val="宋体"/>
        <family val="0"/>
      </rPr>
      <t>中等职业教育</t>
    </r>
  </si>
  <si>
    <r>
      <t xml:space="preserve">    </t>
    </r>
    <r>
      <rPr>
        <sz val="11"/>
        <rFont val="宋体"/>
        <family val="0"/>
      </rPr>
      <t>技校教育</t>
    </r>
  </si>
  <si>
    <r>
      <t xml:space="preserve">    </t>
    </r>
    <r>
      <rPr>
        <sz val="11"/>
        <rFont val="宋体"/>
        <family val="0"/>
      </rPr>
      <t>高等职业教育</t>
    </r>
  </si>
  <si>
    <r>
      <t xml:space="preserve">    </t>
    </r>
    <r>
      <rPr>
        <sz val="11"/>
        <rFont val="宋体"/>
        <family val="0"/>
      </rPr>
      <t>其他职业教育支出</t>
    </r>
  </si>
  <si>
    <r>
      <t xml:space="preserve">  </t>
    </r>
    <r>
      <rPr>
        <b/>
        <sz val="11"/>
        <rFont val="宋体"/>
        <family val="0"/>
      </rPr>
      <t>成人教育</t>
    </r>
  </si>
  <si>
    <r>
      <t xml:space="preserve">    </t>
    </r>
    <r>
      <rPr>
        <sz val="11"/>
        <rFont val="宋体"/>
        <family val="0"/>
      </rPr>
      <t>成人初等教育</t>
    </r>
  </si>
  <si>
    <r>
      <t xml:space="preserve">    </t>
    </r>
    <r>
      <rPr>
        <sz val="11"/>
        <rFont val="宋体"/>
        <family val="0"/>
      </rPr>
      <t>成人中等教育</t>
    </r>
  </si>
  <si>
    <r>
      <t xml:space="preserve">    </t>
    </r>
    <r>
      <rPr>
        <sz val="11"/>
        <rFont val="宋体"/>
        <family val="0"/>
      </rPr>
      <t>成人高等教育</t>
    </r>
  </si>
  <si>
    <r>
      <t xml:space="preserve">    </t>
    </r>
    <r>
      <rPr>
        <sz val="11"/>
        <rFont val="宋体"/>
        <family val="0"/>
      </rPr>
      <t>成人广播电视教育</t>
    </r>
  </si>
  <si>
    <r>
      <t xml:space="preserve">    </t>
    </r>
    <r>
      <rPr>
        <sz val="11"/>
        <rFont val="宋体"/>
        <family val="0"/>
      </rPr>
      <t>其他成人教育支出</t>
    </r>
  </si>
  <si>
    <r>
      <t xml:space="preserve">  </t>
    </r>
    <r>
      <rPr>
        <b/>
        <sz val="11"/>
        <rFont val="宋体"/>
        <family val="0"/>
      </rPr>
      <t>广播电视教育</t>
    </r>
  </si>
  <si>
    <r>
      <t xml:space="preserve">    </t>
    </r>
    <r>
      <rPr>
        <sz val="11"/>
        <rFont val="宋体"/>
        <family val="0"/>
      </rPr>
      <t>广播电视学校</t>
    </r>
  </si>
  <si>
    <r>
      <t xml:space="preserve">    </t>
    </r>
    <r>
      <rPr>
        <sz val="11"/>
        <rFont val="宋体"/>
        <family val="0"/>
      </rPr>
      <t>教育电视台</t>
    </r>
  </si>
  <si>
    <r>
      <t xml:space="preserve">    </t>
    </r>
    <r>
      <rPr>
        <sz val="11"/>
        <rFont val="宋体"/>
        <family val="0"/>
      </rPr>
      <t>其他广播电视教育支出</t>
    </r>
  </si>
  <si>
    <r>
      <t xml:space="preserve">  </t>
    </r>
    <r>
      <rPr>
        <b/>
        <sz val="11"/>
        <rFont val="宋体"/>
        <family val="0"/>
      </rPr>
      <t>留学教育</t>
    </r>
  </si>
  <si>
    <r>
      <t xml:space="preserve">    </t>
    </r>
    <r>
      <rPr>
        <sz val="11"/>
        <rFont val="宋体"/>
        <family val="0"/>
      </rPr>
      <t>出国留学教育</t>
    </r>
  </si>
  <si>
    <r>
      <t xml:space="preserve">    </t>
    </r>
    <r>
      <rPr>
        <sz val="11"/>
        <rFont val="宋体"/>
        <family val="0"/>
      </rPr>
      <t>来华留学教育</t>
    </r>
  </si>
  <si>
    <r>
      <t xml:space="preserve">    </t>
    </r>
    <r>
      <rPr>
        <sz val="11"/>
        <rFont val="宋体"/>
        <family val="0"/>
      </rPr>
      <t>其他留学教育支出</t>
    </r>
  </si>
  <si>
    <r>
      <t xml:space="preserve">  </t>
    </r>
    <r>
      <rPr>
        <b/>
        <sz val="11"/>
        <rFont val="宋体"/>
        <family val="0"/>
      </rPr>
      <t>特殊教育</t>
    </r>
  </si>
  <si>
    <r>
      <t xml:space="preserve">    </t>
    </r>
    <r>
      <rPr>
        <sz val="11"/>
        <rFont val="宋体"/>
        <family val="0"/>
      </rPr>
      <t>特殊学校教育</t>
    </r>
  </si>
  <si>
    <r>
      <t xml:space="preserve">    </t>
    </r>
    <r>
      <rPr>
        <sz val="11"/>
        <rFont val="宋体"/>
        <family val="0"/>
      </rPr>
      <t>工读学校教育</t>
    </r>
  </si>
  <si>
    <r>
      <t xml:space="preserve">    </t>
    </r>
    <r>
      <rPr>
        <sz val="11"/>
        <rFont val="宋体"/>
        <family val="0"/>
      </rPr>
      <t>其他特殊教育支出</t>
    </r>
  </si>
  <si>
    <r>
      <t xml:space="preserve">  </t>
    </r>
    <r>
      <rPr>
        <b/>
        <sz val="11"/>
        <rFont val="宋体"/>
        <family val="0"/>
      </rPr>
      <t>进修及培训</t>
    </r>
  </si>
  <si>
    <r>
      <t xml:space="preserve">    </t>
    </r>
    <r>
      <rPr>
        <sz val="11"/>
        <rFont val="宋体"/>
        <family val="0"/>
      </rPr>
      <t>教师进修</t>
    </r>
  </si>
  <si>
    <r>
      <t xml:space="preserve">    </t>
    </r>
    <r>
      <rPr>
        <sz val="11"/>
        <rFont val="宋体"/>
        <family val="0"/>
      </rPr>
      <t>干部教育</t>
    </r>
  </si>
  <si>
    <r>
      <t xml:space="preserve">    </t>
    </r>
    <r>
      <rPr>
        <sz val="11"/>
        <rFont val="宋体"/>
        <family val="0"/>
      </rPr>
      <t>培训支出</t>
    </r>
  </si>
  <si>
    <r>
      <t xml:space="preserve">    </t>
    </r>
    <r>
      <rPr>
        <sz val="11"/>
        <rFont val="宋体"/>
        <family val="0"/>
      </rPr>
      <t>退役士兵能力提升</t>
    </r>
  </si>
  <si>
    <r>
      <t xml:space="preserve">    </t>
    </r>
    <r>
      <rPr>
        <sz val="11"/>
        <rFont val="宋体"/>
        <family val="0"/>
      </rPr>
      <t>其他进修及培训</t>
    </r>
  </si>
  <si>
    <r>
      <t xml:space="preserve">  </t>
    </r>
    <r>
      <rPr>
        <b/>
        <sz val="11"/>
        <rFont val="宋体"/>
        <family val="0"/>
      </rPr>
      <t>教育费附加安排的支出</t>
    </r>
  </si>
  <si>
    <r>
      <t xml:space="preserve">    </t>
    </r>
    <r>
      <rPr>
        <sz val="11"/>
        <rFont val="宋体"/>
        <family val="0"/>
      </rPr>
      <t>农村中小学校舍建设</t>
    </r>
  </si>
  <si>
    <r>
      <t xml:space="preserve">    </t>
    </r>
    <r>
      <rPr>
        <sz val="11"/>
        <rFont val="宋体"/>
        <family val="0"/>
      </rPr>
      <t>农村中小学教学设施</t>
    </r>
  </si>
  <si>
    <r>
      <t xml:space="preserve">    </t>
    </r>
    <r>
      <rPr>
        <sz val="11"/>
        <rFont val="宋体"/>
        <family val="0"/>
      </rPr>
      <t>城市中小学校舍建设</t>
    </r>
  </si>
  <si>
    <r>
      <t xml:space="preserve">    </t>
    </r>
    <r>
      <rPr>
        <sz val="11"/>
        <rFont val="宋体"/>
        <family val="0"/>
      </rPr>
      <t>城市中小学教学设施</t>
    </r>
  </si>
  <si>
    <r>
      <t xml:space="preserve">    </t>
    </r>
    <r>
      <rPr>
        <sz val="11"/>
        <rFont val="宋体"/>
        <family val="0"/>
      </rPr>
      <t>中等职业学校教学设施</t>
    </r>
  </si>
  <si>
    <r>
      <t xml:space="preserve">    </t>
    </r>
    <r>
      <rPr>
        <sz val="11"/>
        <rFont val="宋体"/>
        <family val="0"/>
      </rPr>
      <t>其他教育费附加安排的支出</t>
    </r>
  </si>
  <si>
    <r>
      <t xml:space="preserve">  </t>
    </r>
    <r>
      <rPr>
        <b/>
        <sz val="11"/>
        <rFont val="宋体"/>
        <family val="0"/>
      </rPr>
      <t>其他教育支出</t>
    </r>
    <r>
      <rPr>
        <b/>
        <sz val="11"/>
        <rFont val="Times New Roman"/>
        <family val="1"/>
      </rPr>
      <t>(</t>
    </r>
    <r>
      <rPr>
        <b/>
        <sz val="11"/>
        <rFont val="宋体"/>
        <family val="0"/>
      </rPr>
      <t>款</t>
    </r>
    <r>
      <rPr>
        <b/>
        <sz val="11"/>
        <rFont val="Times New Roman"/>
        <family val="1"/>
      </rPr>
      <t>)</t>
    </r>
  </si>
  <si>
    <r>
      <t xml:space="preserve">    </t>
    </r>
    <r>
      <rPr>
        <sz val="11"/>
        <rFont val="宋体"/>
        <family val="0"/>
      </rPr>
      <t>其他教育支出</t>
    </r>
    <r>
      <rPr>
        <sz val="11"/>
        <rFont val="Times New Roman"/>
        <family val="1"/>
      </rPr>
      <t>(</t>
    </r>
    <r>
      <rPr>
        <sz val="11"/>
        <rFont val="宋体"/>
        <family val="0"/>
      </rPr>
      <t>项</t>
    </r>
    <r>
      <rPr>
        <sz val="11"/>
        <rFont val="Times New Roman"/>
        <family val="1"/>
      </rPr>
      <t>)</t>
    </r>
  </si>
  <si>
    <r>
      <rPr>
        <b/>
        <sz val="11"/>
        <rFont val="宋体"/>
        <family val="0"/>
      </rPr>
      <t>科学技术支出</t>
    </r>
  </si>
  <si>
    <r>
      <t xml:space="preserve">  </t>
    </r>
    <r>
      <rPr>
        <b/>
        <sz val="11"/>
        <rFont val="宋体"/>
        <family val="0"/>
      </rPr>
      <t>科学技术管理事务</t>
    </r>
  </si>
  <si>
    <r>
      <t xml:space="preserve">    </t>
    </r>
    <r>
      <rPr>
        <sz val="11"/>
        <rFont val="宋体"/>
        <family val="0"/>
      </rPr>
      <t>其他科学技术管理事务支出</t>
    </r>
  </si>
  <si>
    <r>
      <t xml:space="preserve">  </t>
    </r>
    <r>
      <rPr>
        <b/>
        <sz val="11"/>
        <rFont val="宋体"/>
        <family val="0"/>
      </rPr>
      <t>基础研究</t>
    </r>
  </si>
  <si>
    <r>
      <t xml:space="preserve">    </t>
    </r>
    <r>
      <rPr>
        <sz val="11"/>
        <rFont val="宋体"/>
        <family val="0"/>
      </rPr>
      <t>机构运行</t>
    </r>
  </si>
  <si>
    <r>
      <t xml:space="preserve">    </t>
    </r>
    <r>
      <rPr>
        <sz val="11"/>
        <rFont val="宋体"/>
        <family val="0"/>
      </rPr>
      <t>自然科学基金</t>
    </r>
  </si>
  <si>
    <r>
      <t xml:space="preserve">    </t>
    </r>
    <r>
      <rPr>
        <sz val="11"/>
        <rFont val="宋体"/>
        <family val="0"/>
      </rPr>
      <t>实验室及相关设施</t>
    </r>
  </si>
  <si>
    <r>
      <t xml:space="preserve">    </t>
    </r>
    <r>
      <rPr>
        <sz val="11"/>
        <rFont val="宋体"/>
        <family val="0"/>
      </rPr>
      <t>重大科学工程</t>
    </r>
  </si>
  <si>
    <r>
      <t xml:space="preserve">    </t>
    </r>
    <r>
      <rPr>
        <sz val="11"/>
        <rFont val="宋体"/>
        <family val="0"/>
      </rPr>
      <t>专项基础科研</t>
    </r>
  </si>
  <si>
    <r>
      <t xml:space="preserve">    </t>
    </r>
    <r>
      <rPr>
        <sz val="11"/>
        <rFont val="宋体"/>
        <family val="0"/>
      </rPr>
      <t>专项技术基础</t>
    </r>
  </si>
  <si>
    <r>
      <t xml:space="preserve">    </t>
    </r>
    <r>
      <rPr>
        <sz val="11"/>
        <rFont val="宋体"/>
        <family val="0"/>
      </rPr>
      <t>科技人才队伍建设</t>
    </r>
  </si>
  <si>
    <r>
      <t xml:space="preserve">    </t>
    </r>
    <r>
      <rPr>
        <sz val="11"/>
        <rFont val="宋体"/>
        <family val="0"/>
      </rPr>
      <t>其他基础研究支出</t>
    </r>
  </si>
  <si>
    <r>
      <t xml:space="preserve">  </t>
    </r>
    <r>
      <rPr>
        <b/>
        <sz val="11"/>
        <rFont val="宋体"/>
        <family val="0"/>
      </rPr>
      <t>应用研究</t>
    </r>
  </si>
  <si>
    <r>
      <t xml:space="preserve">    </t>
    </r>
    <r>
      <rPr>
        <sz val="11"/>
        <rFont val="宋体"/>
        <family val="0"/>
      </rPr>
      <t>社会公益研究</t>
    </r>
  </si>
  <si>
    <r>
      <t xml:space="preserve">    </t>
    </r>
    <r>
      <rPr>
        <sz val="11"/>
        <rFont val="宋体"/>
        <family val="0"/>
      </rPr>
      <t>高技术研究</t>
    </r>
  </si>
  <si>
    <r>
      <t xml:space="preserve">    </t>
    </r>
    <r>
      <rPr>
        <sz val="11"/>
        <rFont val="宋体"/>
        <family val="0"/>
      </rPr>
      <t>专项科研试制</t>
    </r>
  </si>
  <si>
    <r>
      <t xml:space="preserve">    </t>
    </r>
    <r>
      <rPr>
        <sz val="11"/>
        <rFont val="宋体"/>
        <family val="0"/>
      </rPr>
      <t>其他应用研究支出</t>
    </r>
  </si>
  <si>
    <r>
      <t xml:space="preserve">  </t>
    </r>
    <r>
      <rPr>
        <b/>
        <sz val="11"/>
        <rFont val="宋体"/>
        <family val="0"/>
      </rPr>
      <t>技术研究与开发</t>
    </r>
  </si>
  <si>
    <r>
      <t xml:space="preserve">    </t>
    </r>
    <r>
      <rPr>
        <sz val="11"/>
        <rFont val="宋体"/>
        <family val="0"/>
      </rPr>
      <t>科技成果转化与扩散</t>
    </r>
  </si>
  <si>
    <r>
      <t xml:space="preserve">    </t>
    </r>
    <r>
      <rPr>
        <sz val="11"/>
        <rFont val="宋体"/>
        <family val="0"/>
      </rPr>
      <t>共性技术研究与开发</t>
    </r>
  </si>
  <si>
    <r>
      <t xml:space="preserve">    </t>
    </r>
    <r>
      <rPr>
        <sz val="11"/>
        <rFont val="宋体"/>
        <family val="0"/>
      </rPr>
      <t>其他技术研究与开发支出</t>
    </r>
  </si>
  <si>
    <r>
      <t xml:space="preserve">  </t>
    </r>
    <r>
      <rPr>
        <b/>
        <sz val="11"/>
        <rFont val="宋体"/>
        <family val="0"/>
      </rPr>
      <t>科技条件与服务</t>
    </r>
  </si>
  <si>
    <r>
      <t xml:space="preserve">    </t>
    </r>
    <r>
      <rPr>
        <sz val="11"/>
        <rFont val="宋体"/>
        <family val="0"/>
      </rPr>
      <t>技术创新服务体系</t>
    </r>
  </si>
  <si>
    <r>
      <t xml:space="preserve">    </t>
    </r>
    <r>
      <rPr>
        <sz val="11"/>
        <rFont val="宋体"/>
        <family val="0"/>
      </rPr>
      <t>科技条件专项</t>
    </r>
  </si>
  <si>
    <r>
      <t xml:space="preserve">    </t>
    </r>
    <r>
      <rPr>
        <sz val="11"/>
        <rFont val="宋体"/>
        <family val="0"/>
      </rPr>
      <t>其他科技条件与服务支出</t>
    </r>
  </si>
  <si>
    <r>
      <t xml:space="preserve">  </t>
    </r>
    <r>
      <rPr>
        <b/>
        <sz val="11"/>
        <rFont val="宋体"/>
        <family val="0"/>
      </rPr>
      <t>社会科学</t>
    </r>
  </si>
  <si>
    <r>
      <t xml:space="preserve">    </t>
    </r>
    <r>
      <rPr>
        <sz val="11"/>
        <rFont val="宋体"/>
        <family val="0"/>
      </rPr>
      <t>社会科学研究机构</t>
    </r>
  </si>
  <si>
    <r>
      <t xml:space="preserve">    </t>
    </r>
    <r>
      <rPr>
        <sz val="11"/>
        <rFont val="宋体"/>
        <family val="0"/>
      </rPr>
      <t>社会科学研究</t>
    </r>
  </si>
  <si>
    <r>
      <t xml:space="preserve">    </t>
    </r>
    <r>
      <rPr>
        <sz val="11"/>
        <rFont val="宋体"/>
        <family val="0"/>
      </rPr>
      <t>社科基金支出</t>
    </r>
  </si>
  <si>
    <r>
      <t xml:space="preserve">    </t>
    </r>
    <r>
      <rPr>
        <sz val="11"/>
        <rFont val="宋体"/>
        <family val="0"/>
      </rPr>
      <t>其他社会科学支出</t>
    </r>
  </si>
  <si>
    <r>
      <t xml:space="preserve">  </t>
    </r>
    <r>
      <rPr>
        <b/>
        <sz val="11"/>
        <rFont val="宋体"/>
        <family val="0"/>
      </rPr>
      <t>科学技术普及</t>
    </r>
  </si>
  <si>
    <r>
      <t xml:space="preserve">    </t>
    </r>
    <r>
      <rPr>
        <sz val="11"/>
        <rFont val="宋体"/>
        <family val="0"/>
      </rPr>
      <t>科普活动</t>
    </r>
  </si>
  <si>
    <r>
      <t xml:space="preserve">    </t>
    </r>
    <r>
      <rPr>
        <sz val="11"/>
        <rFont val="宋体"/>
        <family val="0"/>
      </rPr>
      <t>青少年科技活动</t>
    </r>
  </si>
  <si>
    <r>
      <t xml:space="preserve">    </t>
    </r>
    <r>
      <rPr>
        <sz val="11"/>
        <rFont val="宋体"/>
        <family val="0"/>
      </rPr>
      <t>学术交流活动</t>
    </r>
  </si>
  <si>
    <r>
      <t xml:space="preserve">    </t>
    </r>
    <r>
      <rPr>
        <sz val="11"/>
        <rFont val="宋体"/>
        <family val="0"/>
      </rPr>
      <t>科技馆站</t>
    </r>
  </si>
  <si>
    <r>
      <t xml:space="preserve">    </t>
    </r>
    <r>
      <rPr>
        <sz val="11"/>
        <rFont val="宋体"/>
        <family val="0"/>
      </rPr>
      <t>其他科学技术普及支出</t>
    </r>
  </si>
  <si>
    <r>
      <t xml:space="preserve">  </t>
    </r>
    <r>
      <rPr>
        <b/>
        <sz val="11"/>
        <rFont val="宋体"/>
        <family val="0"/>
      </rPr>
      <t>科技交流与合作</t>
    </r>
  </si>
  <si>
    <r>
      <t xml:space="preserve">    </t>
    </r>
    <r>
      <rPr>
        <sz val="11"/>
        <rFont val="宋体"/>
        <family val="0"/>
      </rPr>
      <t>国际交流与合作</t>
    </r>
  </si>
  <si>
    <r>
      <t xml:space="preserve">    </t>
    </r>
    <r>
      <rPr>
        <sz val="11"/>
        <rFont val="宋体"/>
        <family val="0"/>
      </rPr>
      <t>重大科技合作项目</t>
    </r>
  </si>
  <si>
    <r>
      <t xml:space="preserve">    </t>
    </r>
    <r>
      <rPr>
        <sz val="11"/>
        <rFont val="宋体"/>
        <family val="0"/>
      </rPr>
      <t>其他科技交流与合作支出</t>
    </r>
  </si>
  <si>
    <r>
      <t xml:space="preserve">  </t>
    </r>
    <r>
      <rPr>
        <b/>
        <sz val="11"/>
        <rFont val="宋体"/>
        <family val="0"/>
      </rPr>
      <t>科技重大项目</t>
    </r>
  </si>
  <si>
    <r>
      <t xml:space="preserve">    </t>
    </r>
    <r>
      <rPr>
        <sz val="11"/>
        <rFont val="宋体"/>
        <family val="0"/>
      </rPr>
      <t>科技重大专项</t>
    </r>
  </si>
  <si>
    <r>
      <t xml:space="preserve">    </t>
    </r>
    <r>
      <rPr>
        <sz val="11"/>
        <rFont val="宋体"/>
        <family val="0"/>
      </rPr>
      <t>重点研发计划</t>
    </r>
  </si>
  <si>
    <r>
      <t xml:space="preserve">    </t>
    </r>
    <r>
      <rPr>
        <sz val="11"/>
        <rFont val="宋体"/>
        <family val="0"/>
      </rPr>
      <t>其他科技重大项目</t>
    </r>
  </si>
  <si>
    <r>
      <t xml:space="preserve">  </t>
    </r>
    <r>
      <rPr>
        <b/>
        <sz val="11"/>
        <rFont val="宋体"/>
        <family val="0"/>
      </rPr>
      <t>其他科学技术支出</t>
    </r>
    <r>
      <rPr>
        <b/>
        <sz val="11"/>
        <rFont val="Times New Roman"/>
        <family val="1"/>
      </rPr>
      <t>(</t>
    </r>
    <r>
      <rPr>
        <b/>
        <sz val="11"/>
        <rFont val="宋体"/>
        <family val="0"/>
      </rPr>
      <t>款</t>
    </r>
    <r>
      <rPr>
        <b/>
        <sz val="11"/>
        <rFont val="Times New Roman"/>
        <family val="1"/>
      </rPr>
      <t>)</t>
    </r>
  </si>
  <si>
    <r>
      <t xml:space="preserve">    </t>
    </r>
    <r>
      <rPr>
        <sz val="11"/>
        <rFont val="宋体"/>
        <family val="0"/>
      </rPr>
      <t>科技奖励</t>
    </r>
  </si>
  <si>
    <r>
      <t xml:space="preserve">    </t>
    </r>
    <r>
      <rPr>
        <sz val="11"/>
        <rFont val="宋体"/>
        <family val="0"/>
      </rPr>
      <t>核应急</t>
    </r>
  </si>
  <si>
    <r>
      <t xml:space="preserve">    </t>
    </r>
    <r>
      <rPr>
        <sz val="11"/>
        <rFont val="宋体"/>
        <family val="0"/>
      </rPr>
      <t>转制科研机构</t>
    </r>
  </si>
  <si>
    <r>
      <t xml:space="preserve">    </t>
    </r>
    <r>
      <rPr>
        <sz val="11"/>
        <rFont val="宋体"/>
        <family val="0"/>
      </rPr>
      <t>其他科学技术支出</t>
    </r>
    <r>
      <rPr>
        <sz val="11"/>
        <rFont val="Times New Roman"/>
        <family val="1"/>
      </rPr>
      <t>(</t>
    </r>
    <r>
      <rPr>
        <sz val="11"/>
        <rFont val="宋体"/>
        <family val="0"/>
      </rPr>
      <t>项</t>
    </r>
    <r>
      <rPr>
        <sz val="11"/>
        <rFont val="Times New Roman"/>
        <family val="1"/>
      </rPr>
      <t>)</t>
    </r>
  </si>
  <si>
    <r>
      <rPr>
        <b/>
        <sz val="11"/>
        <rFont val="宋体"/>
        <family val="0"/>
      </rPr>
      <t>文化旅游体育与传媒支出</t>
    </r>
  </si>
  <si>
    <r>
      <t xml:space="preserve">  </t>
    </r>
    <r>
      <rPr>
        <b/>
        <sz val="11"/>
        <rFont val="宋体"/>
        <family val="0"/>
      </rPr>
      <t>文化和旅游</t>
    </r>
  </si>
  <si>
    <r>
      <t xml:space="preserve">    </t>
    </r>
    <r>
      <rPr>
        <sz val="11"/>
        <rFont val="宋体"/>
        <family val="0"/>
      </rPr>
      <t>图书馆</t>
    </r>
  </si>
  <si>
    <r>
      <t xml:space="preserve">    </t>
    </r>
    <r>
      <rPr>
        <sz val="11"/>
        <rFont val="宋体"/>
        <family val="0"/>
      </rPr>
      <t>文化展示及纪念机构</t>
    </r>
  </si>
  <si>
    <r>
      <t xml:space="preserve">    </t>
    </r>
    <r>
      <rPr>
        <sz val="11"/>
        <rFont val="宋体"/>
        <family val="0"/>
      </rPr>
      <t>艺术表演场所</t>
    </r>
  </si>
  <si>
    <r>
      <t xml:space="preserve">    </t>
    </r>
    <r>
      <rPr>
        <sz val="11"/>
        <rFont val="宋体"/>
        <family val="0"/>
      </rPr>
      <t>艺术表演团体</t>
    </r>
  </si>
  <si>
    <r>
      <t xml:space="preserve">    </t>
    </r>
    <r>
      <rPr>
        <sz val="11"/>
        <rFont val="宋体"/>
        <family val="0"/>
      </rPr>
      <t>文化活动</t>
    </r>
  </si>
  <si>
    <r>
      <t xml:space="preserve">    </t>
    </r>
    <r>
      <rPr>
        <sz val="11"/>
        <rFont val="宋体"/>
        <family val="0"/>
      </rPr>
      <t>群众文化</t>
    </r>
  </si>
  <si>
    <r>
      <t xml:space="preserve">    </t>
    </r>
    <r>
      <rPr>
        <sz val="11"/>
        <rFont val="宋体"/>
        <family val="0"/>
      </rPr>
      <t>文化和旅游交流与合作</t>
    </r>
  </si>
  <si>
    <r>
      <t xml:space="preserve">    </t>
    </r>
    <r>
      <rPr>
        <sz val="11"/>
        <rFont val="宋体"/>
        <family val="0"/>
      </rPr>
      <t>文化创作与保护</t>
    </r>
  </si>
  <si>
    <r>
      <t xml:space="preserve">    </t>
    </r>
    <r>
      <rPr>
        <sz val="11"/>
        <rFont val="宋体"/>
        <family val="0"/>
      </rPr>
      <t>文化和旅游市场管理</t>
    </r>
  </si>
  <si>
    <r>
      <t xml:space="preserve">    </t>
    </r>
    <r>
      <rPr>
        <sz val="11"/>
        <rFont val="宋体"/>
        <family val="0"/>
      </rPr>
      <t>旅游宣传</t>
    </r>
  </si>
  <si>
    <r>
      <t xml:space="preserve">    </t>
    </r>
    <r>
      <rPr>
        <sz val="11"/>
        <rFont val="宋体"/>
        <family val="0"/>
      </rPr>
      <t>文化和旅游管理事务</t>
    </r>
  </si>
  <si>
    <r>
      <t xml:space="preserve">    </t>
    </r>
    <r>
      <rPr>
        <sz val="11"/>
        <rFont val="宋体"/>
        <family val="0"/>
      </rPr>
      <t>其他文化和旅游支出</t>
    </r>
  </si>
  <si>
    <r>
      <t xml:space="preserve">  </t>
    </r>
    <r>
      <rPr>
        <b/>
        <sz val="11"/>
        <rFont val="宋体"/>
        <family val="0"/>
      </rPr>
      <t>文物</t>
    </r>
  </si>
  <si>
    <r>
      <t xml:space="preserve">    </t>
    </r>
    <r>
      <rPr>
        <sz val="11"/>
        <rFont val="宋体"/>
        <family val="0"/>
      </rPr>
      <t>文物保护</t>
    </r>
  </si>
  <si>
    <r>
      <t xml:space="preserve">    </t>
    </r>
    <r>
      <rPr>
        <sz val="11"/>
        <rFont val="宋体"/>
        <family val="0"/>
      </rPr>
      <t>博物馆</t>
    </r>
  </si>
  <si>
    <r>
      <t xml:space="preserve">    </t>
    </r>
    <r>
      <rPr>
        <sz val="11"/>
        <rFont val="宋体"/>
        <family val="0"/>
      </rPr>
      <t>历史名城与古迹</t>
    </r>
  </si>
  <si>
    <r>
      <t xml:space="preserve">    </t>
    </r>
    <r>
      <rPr>
        <sz val="11"/>
        <rFont val="宋体"/>
        <family val="0"/>
      </rPr>
      <t>其他文物支出</t>
    </r>
  </si>
  <si>
    <r>
      <t xml:space="preserve">  </t>
    </r>
    <r>
      <rPr>
        <b/>
        <sz val="11"/>
        <rFont val="宋体"/>
        <family val="0"/>
      </rPr>
      <t>体育</t>
    </r>
  </si>
  <si>
    <r>
      <t xml:space="preserve">    </t>
    </r>
    <r>
      <rPr>
        <sz val="11"/>
        <rFont val="宋体"/>
        <family val="0"/>
      </rPr>
      <t>运动项目管理</t>
    </r>
  </si>
  <si>
    <r>
      <t xml:space="preserve">    </t>
    </r>
    <r>
      <rPr>
        <sz val="11"/>
        <rFont val="宋体"/>
        <family val="0"/>
      </rPr>
      <t>体育竞赛</t>
    </r>
  </si>
  <si>
    <r>
      <t xml:space="preserve">    </t>
    </r>
    <r>
      <rPr>
        <sz val="11"/>
        <rFont val="宋体"/>
        <family val="0"/>
      </rPr>
      <t>体育训练</t>
    </r>
  </si>
  <si>
    <r>
      <t xml:space="preserve">    </t>
    </r>
    <r>
      <rPr>
        <sz val="11"/>
        <rFont val="宋体"/>
        <family val="0"/>
      </rPr>
      <t>体育场馆</t>
    </r>
  </si>
  <si>
    <r>
      <t xml:space="preserve">    </t>
    </r>
    <r>
      <rPr>
        <sz val="11"/>
        <rFont val="宋体"/>
        <family val="0"/>
      </rPr>
      <t>群众体育</t>
    </r>
  </si>
  <si>
    <r>
      <t xml:space="preserve">    </t>
    </r>
    <r>
      <rPr>
        <sz val="11"/>
        <rFont val="宋体"/>
        <family val="0"/>
      </rPr>
      <t>体育交流与合作</t>
    </r>
  </si>
  <si>
    <r>
      <t xml:space="preserve">    </t>
    </r>
    <r>
      <rPr>
        <sz val="11"/>
        <rFont val="宋体"/>
        <family val="0"/>
      </rPr>
      <t>其他体育支出</t>
    </r>
  </si>
  <si>
    <r>
      <t xml:space="preserve">  </t>
    </r>
    <r>
      <rPr>
        <b/>
        <sz val="11"/>
        <rFont val="宋体"/>
        <family val="0"/>
      </rPr>
      <t>新闻出版电影</t>
    </r>
  </si>
  <si>
    <r>
      <t xml:space="preserve">    </t>
    </r>
    <r>
      <rPr>
        <sz val="11"/>
        <rFont val="宋体"/>
        <family val="0"/>
      </rPr>
      <t>新闻通讯</t>
    </r>
  </si>
  <si>
    <r>
      <t xml:space="preserve">    </t>
    </r>
    <r>
      <rPr>
        <sz val="11"/>
        <rFont val="宋体"/>
        <family val="0"/>
      </rPr>
      <t>出版发行</t>
    </r>
  </si>
  <si>
    <r>
      <t xml:space="preserve">    </t>
    </r>
    <r>
      <rPr>
        <sz val="11"/>
        <rFont val="宋体"/>
        <family val="0"/>
      </rPr>
      <t>版权管理</t>
    </r>
  </si>
  <si>
    <r>
      <t xml:space="preserve">    </t>
    </r>
    <r>
      <rPr>
        <sz val="11"/>
        <rFont val="宋体"/>
        <family val="0"/>
      </rPr>
      <t>电影</t>
    </r>
  </si>
  <si>
    <r>
      <t xml:space="preserve">    </t>
    </r>
    <r>
      <rPr>
        <sz val="11"/>
        <rFont val="宋体"/>
        <family val="0"/>
      </rPr>
      <t>其他新闻出版电影支出</t>
    </r>
  </si>
  <si>
    <r>
      <t xml:space="preserve">  </t>
    </r>
    <r>
      <rPr>
        <b/>
        <sz val="11"/>
        <rFont val="宋体"/>
        <family val="0"/>
      </rPr>
      <t>广播电视</t>
    </r>
  </si>
  <si>
    <r>
      <t xml:space="preserve">    </t>
    </r>
    <r>
      <rPr>
        <sz val="11"/>
        <rFont val="宋体"/>
        <family val="0"/>
      </rPr>
      <t>监测监管</t>
    </r>
  </si>
  <si>
    <r>
      <t xml:space="preserve">    </t>
    </r>
    <r>
      <rPr>
        <sz val="11"/>
        <rFont val="宋体"/>
        <family val="0"/>
      </rPr>
      <t>传输发射</t>
    </r>
  </si>
  <si>
    <r>
      <t xml:space="preserve">    </t>
    </r>
    <r>
      <rPr>
        <sz val="11"/>
        <rFont val="宋体"/>
        <family val="0"/>
      </rPr>
      <t>广播电视事务</t>
    </r>
  </si>
  <si>
    <r>
      <t xml:space="preserve">    </t>
    </r>
    <r>
      <rPr>
        <sz val="11"/>
        <rFont val="宋体"/>
        <family val="0"/>
      </rPr>
      <t>其他广播电视支出</t>
    </r>
  </si>
  <si>
    <r>
      <t xml:space="preserve">  </t>
    </r>
    <r>
      <rPr>
        <b/>
        <sz val="11"/>
        <rFont val="宋体"/>
        <family val="0"/>
      </rPr>
      <t>其他文化旅游体育与传媒支出</t>
    </r>
    <r>
      <rPr>
        <b/>
        <sz val="11"/>
        <rFont val="Times New Roman"/>
        <family val="1"/>
      </rPr>
      <t>(</t>
    </r>
    <r>
      <rPr>
        <b/>
        <sz val="11"/>
        <rFont val="宋体"/>
        <family val="0"/>
      </rPr>
      <t>款</t>
    </r>
    <r>
      <rPr>
        <b/>
        <sz val="11"/>
        <rFont val="Times New Roman"/>
        <family val="1"/>
      </rPr>
      <t>)</t>
    </r>
  </si>
  <si>
    <r>
      <t xml:space="preserve">    </t>
    </r>
    <r>
      <rPr>
        <sz val="11"/>
        <rFont val="宋体"/>
        <family val="0"/>
      </rPr>
      <t>宣传文化发展专项支出</t>
    </r>
  </si>
  <si>
    <r>
      <t xml:space="preserve">    </t>
    </r>
    <r>
      <rPr>
        <sz val="11"/>
        <rFont val="宋体"/>
        <family val="0"/>
      </rPr>
      <t>文化产业发展专项支出</t>
    </r>
  </si>
  <si>
    <r>
      <t xml:space="preserve">    </t>
    </r>
    <r>
      <rPr>
        <sz val="11"/>
        <rFont val="宋体"/>
        <family val="0"/>
      </rPr>
      <t>其他文化旅游体育与传媒支出</t>
    </r>
    <r>
      <rPr>
        <sz val="11"/>
        <rFont val="Times New Roman"/>
        <family val="1"/>
      </rPr>
      <t>(</t>
    </r>
    <r>
      <rPr>
        <sz val="11"/>
        <rFont val="宋体"/>
        <family val="0"/>
      </rPr>
      <t>项</t>
    </r>
    <r>
      <rPr>
        <sz val="11"/>
        <rFont val="Times New Roman"/>
        <family val="1"/>
      </rPr>
      <t>)</t>
    </r>
  </si>
  <si>
    <r>
      <rPr>
        <b/>
        <sz val="11"/>
        <rFont val="宋体"/>
        <family val="0"/>
      </rPr>
      <t>社会保障和就业支出</t>
    </r>
  </si>
  <si>
    <r>
      <t xml:space="preserve">  </t>
    </r>
    <r>
      <rPr>
        <b/>
        <sz val="11"/>
        <rFont val="宋体"/>
        <family val="0"/>
      </rPr>
      <t>人力资源和社会保障管理事务</t>
    </r>
  </si>
  <si>
    <r>
      <t xml:space="preserve">    </t>
    </r>
    <r>
      <rPr>
        <sz val="11"/>
        <rFont val="宋体"/>
        <family val="0"/>
      </rPr>
      <t>综合业务管理</t>
    </r>
  </si>
  <si>
    <r>
      <t xml:space="preserve">    </t>
    </r>
    <r>
      <rPr>
        <sz val="11"/>
        <rFont val="宋体"/>
        <family val="0"/>
      </rPr>
      <t>劳动保障监察</t>
    </r>
  </si>
  <si>
    <r>
      <t xml:space="preserve">    </t>
    </r>
    <r>
      <rPr>
        <sz val="11"/>
        <rFont val="宋体"/>
        <family val="0"/>
      </rPr>
      <t>就业管理事务</t>
    </r>
  </si>
  <si>
    <r>
      <t xml:space="preserve">    </t>
    </r>
    <r>
      <rPr>
        <sz val="11"/>
        <rFont val="宋体"/>
        <family val="0"/>
      </rPr>
      <t>社会保险业务管理事务</t>
    </r>
  </si>
  <si>
    <r>
      <t xml:space="preserve">    </t>
    </r>
    <r>
      <rPr>
        <sz val="11"/>
        <rFont val="宋体"/>
        <family val="0"/>
      </rPr>
      <t>社会保险经办机构</t>
    </r>
  </si>
  <si>
    <r>
      <t xml:space="preserve">    </t>
    </r>
    <r>
      <rPr>
        <sz val="11"/>
        <rFont val="宋体"/>
        <family val="0"/>
      </rPr>
      <t>劳动关系和维权</t>
    </r>
  </si>
  <si>
    <r>
      <t xml:space="preserve">    </t>
    </r>
    <r>
      <rPr>
        <sz val="11"/>
        <rFont val="宋体"/>
        <family val="0"/>
      </rPr>
      <t>公共就业服务和职业技能鉴定机构</t>
    </r>
  </si>
  <si>
    <r>
      <t xml:space="preserve">    </t>
    </r>
    <r>
      <rPr>
        <sz val="11"/>
        <rFont val="宋体"/>
        <family val="0"/>
      </rPr>
      <t>劳动人事争议调解仲裁</t>
    </r>
  </si>
  <si>
    <r>
      <t xml:space="preserve">    </t>
    </r>
    <r>
      <rPr>
        <sz val="11"/>
        <rFont val="宋体"/>
        <family val="0"/>
      </rPr>
      <t>政府特殊津贴</t>
    </r>
  </si>
  <si>
    <r>
      <t xml:space="preserve">    </t>
    </r>
    <r>
      <rPr>
        <sz val="11"/>
        <rFont val="宋体"/>
        <family val="0"/>
      </rPr>
      <t>资助留学回国人员</t>
    </r>
  </si>
  <si>
    <r>
      <t xml:space="preserve">    </t>
    </r>
    <r>
      <rPr>
        <sz val="11"/>
        <rFont val="宋体"/>
        <family val="0"/>
      </rPr>
      <t>博士后日常经费</t>
    </r>
  </si>
  <si>
    <r>
      <t xml:space="preserve">    </t>
    </r>
    <r>
      <rPr>
        <sz val="11"/>
        <rFont val="宋体"/>
        <family val="0"/>
      </rPr>
      <t>引进人才费用</t>
    </r>
  </si>
  <si>
    <r>
      <t xml:space="preserve">    </t>
    </r>
    <r>
      <rPr>
        <sz val="11"/>
        <rFont val="宋体"/>
        <family val="0"/>
      </rPr>
      <t>其他人力资源和社会保障管理事务支出</t>
    </r>
  </si>
  <si>
    <r>
      <t xml:space="preserve">  </t>
    </r>
    <r>
      <rPr>
        <b/>
        <sz val="11"/>
        <rFont val="宋体"/>
        <family val="0"/>
      </rPr>
      <t>民政管理事务</t>
    </r>
  </si>
  <si>
    <r>
      <t xml:space="preserve">    </t>
    </r>
    <r>
      <rPr>
        <sz val="11"/>
        <rFont val="宋体"/>
        <family val="0"/>
      </rPr>
      <t>社会组织管理</t>
    </r>
  </si>
  <si>
    <r>
      <t xml:space="preserve">    </t>
    </r>
    <r>
      <rPr>
        <sz val="11"/>
        <rFont val="宋体"/>
        <family val="0"/>
      </rPr>
      <t>行政区划和地名管理</t>
    </r>
  </si>
  <si>
    <r>
      <t xml:space="preserve">    </t>
    </r>
    <r>
      <rPr>
        <sz val="11"/>
        <rFont val="宋体"/>
        <family val="0"/>
      </rPr>
      <t>基层政权建设和社区治理</t>
    </r>
  </si>
  <si>
    <r>
      <t xml:space="preserve">    </t>
    </r>
    <r>
      <rPr>
        <sz val="11"/>
        <rFont val="宋体"/>
        <family val="0"/>
      </rPr>
      <t>其他民政管理事务支出</t>
    </r>
  </si>
  <si>
    <r>
      <t xml:space="preserve">  </t>
    </r>
    <r>
      <rPr>
        <b/>
        <sz val="11"/>
        <rFont val="宋体"/>
        <family val="0"/>
      </rPr>
      <t>补充全国社会保障基金</t>
    </r>
  </si>
  <si>
    <r>
      <t xml:space="preserve">    </t>
    </r>
    <r>
      <rPr>
        <sz val="11"/>
        <rFont val="宋体"/>
        <family val="0"/>
      </rPr>
      <t>用一般公共预算补充基金</t>
    </r>
  </si>
  <si>
    <r>
      <t xml:space="preserve">  </t>
    </r>
    <r>
      <rPr>
        <b/>
        <sz val="11"/>
        <rFont val="宋体"/>
        <family val="0"/>
      </rPr>
      <t>行政事业单位养老支出</t>
    </r>
  </si>
  <si>
    <r>
      <t xml:space="preserve">    </t>
    </r>
    <r>
      <rPr>
        <sz val="11"/>
        <rFont val="宋体"/>
        <family val="0"/>
      </rPr>
      <t>行政单位离退休</t>
    </r>
  </si>
  <si>
    <r>
      <t xml:space="preserve">    </t>
    </r>
    <r>
      <rPr>
        <sz val="11"/>
        <rFont val="宋体"/>
        <family val="0"/>
      </rPr>
      <t>事业单位离退休</t>
    </r>
  </si>
  <si>
    <r>
      <t xml:space="preserve">    </t>
    </r>
    <r>
      <rPr>
        <sz val="11"/>
        <rFont val="宋体"/>
        <family val="0"/>
      </rPr>
      <t>离退休人员管理机构</t>
    </r>
  </si>
  <si>
    <r>
      <t xml:space="preserve">    </t>
    </r>
    <r>
      <rPr>
        <sz val="11"/>
        <rFont val="宋体"/>
        <family val="0"/>
      </rPr>
      <t>机关事业单位基本养老保险缴费支出</t>
    </r>
  </si>
  <si>
    <r>
      <t xml:space="preserve">    </t>
    </r>
    <r>
      <rPr>
        <sz val="11"/>
        <rFont val="宋体"/>
        <family val="0"/>
      </rPr>
      <t>机关事业单位职业年金缴费支出</t>
    </r>
  </si>
  <si>
    <r>
      <t xml:space="preserve">    </t>
    </r>
    <r>
      <rPr>
        <sz val="11"/>
        <rFont val="宋体"/>
        <family val="0"/>
      </rPr>
      <t>对机关事业单位基本养老保险基金的补助</t>
    </r>
  </si>
  <si>
    <r>
      <t xml:space="preserve">    </t>
    </r>
    <r>
      <rPr>
        <sz val="11"/>
        <rFont val="宋体"/>
        <family val="0"/>
      </rPr>
      <t>对机关事业单位职业年金的补助</t>
    </r>
  </si>
  <si>
    <r>
      <t xml:space="preserve">    </t>
    </r>
    <r>
      <rPr>
        <sz val="11"/>
        <rFont val="宋体"/>
        <family val="0"/>
      </rPr>
      <t>其他行政事业单位养老支出</t>
    </r>
  </si>
  <si>
    <r>
      <t xml:space="preserve">  </t>
    </r>
    <r>
      <rPr>
        <b/>
        <sz val="11"/>
        <rFont val="宋体"/>
        <family val="0"/>
      </rPr>
      <t>企业改革补助</t>
    </r>
  </si>
  <si>
    <r>
      <t xml:space="preserve">    </t>
    </r>
    <r>
      <rPr>
        <sz val="11"/>
        <rFont val="宋体"/>
        <family val="0"/>
      </rPr>
      <t>企业关闭破产补助</t>
    </r>
  </si>
  <si>
    <r>
      <t xml:space="preserve">    </t>
    </r>
    <r>
      <rPr>
        <sz val="11"/>
        <rFont val="宋体"/>
        <family val="0"/>
      </rPr>
      <t>厂办大集体改革补助</t>
    </r>
  </si>
  <si>
    <r>
      <t xml:space="preserve">    </t>
    </r>
    <r>
      <rPr>
        <sz val="11"/>
        <rFont val="宋体"/>
        <family val="0"/>
      </rPr>
      <t>其他企业改革发展补助</t>
    </r>
  </si>
  <si>
    <r>
      <t xml:space="preserve">  </t>
    </r>
    <r>
      <rPr>
        <b/>
        <sz val="11"/>
        <rFont val="宋体"/>
        <family val="0"/>
      </rPr>
      <t>就业补助</t>
    </r>
  </si>
  <si>
    <r>
      <t xml:space="preserve">    </t>
    </r>
    <r>
      <rPr>
        <sz val="11"/>
        <rFont val="宋体"/>
        <family val="0"/>
      </rPr>
      <t>就业创业服务补贴</t>
    </r>
  </si>
  <si>
    <r>
      <t xml:space="preserve">    </t>
    </r>
    <r>
      <rPr>
        <sz val="11"/>
        <rFont val="宋体"/>
        <family val="0"/>
      </rPr>
      <t>职业培训补贴</t>
    </r>
  </si>
  <si>
    <r>
      <t xml:space="preserve">    </t>
    </r>
    <r>
      <rPr>
        <sz val="11"/>
        <rFont val="宋体"/>
        <family val="0"/>
      </rPr>
      <t>社会保险补贴</t>
    </r>
  </si>
  <si>
    <r>
      <t xml:space="preserve">    </t>
    </r>
    <r>
      <rPr>
        <sz val="11"/>
        <rFont val="宋体"/>
        <family val="0"/>
      </rPr>
      <t>公益性岗位补贴</t>
    </r>
  </si>
  <si>
    <r>
      <t xml:space="preserve">    </t>
    </r>
    <r>
      <rPr>
        <sz val="11"/>
        <rFont val="宋体"/>
        <family val="0"/>
      </rPr>
      <t>职业技能鉴定补贴</t>
    </r>
  </si>
  <si>
    <r>
      <t xml:space="preserve">    </t>
    </r>
    <r>
      <rPr>
        <sz val="11"/>
        <rFont val="宋体"/>
        <family val="0"/>
      </rPr>
      <t>就业见习补贴</t>
    </r>
  </si>
  <si>
    <r>
      <t xml:space="preserve">    </t>
    </r>
    <r>
      <rPr>
        <sz val="11"/>
        <rFont val="宋体"/>
        <family val="0"/>
      </rPr>
      <t>高技能人才培养补助</t>
    </r>
  </si>
  <si>
    <r>
      <t xml:space="preserve">    </t>
    </r>
    <r>
      <rPr>
        <sz val="11"/>
        <rFont val="宋体"/>
        <family val="0"/>
      </rPr>
      <t>促进创业补贴</t>
    </r>
  </si>
  <si>
    <r>
      <t xml:space="preserve">    </t>
    </r>
    <r>
      <rPr>
        <sz val="11"/>
        <rFont val="宋体"/>
        <family val="0"/>
      </rPr>
      <t>其他就业补助支出</t>
    </r>
  </si>
  <si>
    <r>
      <t xml:space="preserve">  </t>
    </r>
    <r>
      <rPr>
        <b/>
        <sz val="11"/>
        <rFont val="宋体"/>
        <family val="0"/>
      </rPr>
      <t>抚恤</t>
    </r>
  </si>
  <si>
    <r>
      <t xml:space="preserve">    </t>
    </r>
    <r>
      <rPr>
        <sz val="11"/>
        <rFont val="宋体"/>
        <family val="0"/>
      </rPr>
      <t>死亡抚恤</t>
    </r>
  </si>
  <si>
    <r>
      <t xml:space="preserve">    </t>
    </r>
    <r>
      <rPr>
        <sz val="11"/>
        <rFont val="宋体"/>
        <family val="0"/>
      </rPr>
      <t>伤残抚恤</t>
    </r>
  </si>
  <si>
    <r>
      <t xml:space="preserve">    </t>
    </r>
    <r>
      <rPr>
        <sz val="11"/>
        <rFont val="宋体"/>
        <family val="0"/>
      </rPr>
      <t>在乡复员、退伍军人生活补助</t>
    </r>
  </si>
  <si>
    <r>
      <t xml:space="preserve">    </t>
    </r>
    <r>
      <rPr>
        <sz val="11"/>
        <rFont val="宋体"/>
        <family val="0"/>
      </rPr>
      <t>义务兵优待</t>
    </r>
  </si>
  <si>
    <r>
      <t xml:space="preserve">    </t>
    </r>
    <r>
      <rPr>
        <sz val="11"/>
        <rFont val="宋体"/>
        <family val="0"/>
      </rPr>
      <t>农村籍退役士兵老年生活补助</t>
    </r>
  </si>
  <si>
    <r>
      <t xml:space="preserve">    </t>
    </r>
    <r>
      <rPr>
        <sz val="11"/>
        <rFont val="宋体"/>
        <family val="0"/>
      </rPr>
      <t>光荣院</t>
    </r>
  </si>
  <si>
    <r>
      <t xml:space="preserve">    </t>
    </r>
    <r>
      <rPr>
        <sz val="11"/>
        <rFont val="宋体"/>
        <family val="0"/>
      </rPr>
      <t>烈士纪念设施管理维护</t>
    </r>
  </si>
  <si>
    <r>
      <t xml:space="preserve">    </t>
    </r>
    <r>
      <rPr>
        <sz val="11"/>
        <rFont val="宋体"/>
        <family val="0"/>
      </rPr>
      <t>其他优抚支出</t>
    </r>
  </si>
  <si>
    <r>
      <t xml:space="preserve">  </t>
    </r>
    <r>
      <rPr>
        <b/>
        <sz val="11"/>
        <rFont val="宋体"/>
        <family val="0"/>
      </rPr>
      <t>退役安置</t>
    </r>
  </si>
  <si>
    <r>
      <t xml:space="preserve">    </t>
    </r>
    <r>
      <rPr>
        <sz val="11"/>
        <rFont val="宋体"/>
        <family val="0"/>
      </rPr>
      <t>退役士兵安置</t>
    </r>
  </si>
  <si>
    <r>
      <t xml:space="preserve">    </t>
    </r>
    <r>
      <rPr>
        <sz val="11"/>
        <rFont val="宋体"/>
        <family val="0"/>
      </rPr>
      <t>军队移交政府的离退休人员安置</t>
    </r>
  </si>
  <si>
    <r>
      <t xml:space="preserve">    </t>
    </r>
    <r>
      <rPr>
        <sz val="11"/>
        <rFont val="宋体"/>
        <family val="0"/>
      </rPr>
      <t>军队移交政府离退休干部管理机构</t>
    </r>
  </si>
  <si>
    <r>
      <t xml:space="preserve">    </t>
    </r>
    <r>
      <rPr>
        <sz val="11"/>
        <rFont val="宋体"/>
        <family val="0"/>
      </rPr>
      <t>退役士兵管理教育</t>
    </r>
  </si>
  <si>
    <r>
      <t xml:space="preserve">    </t>
    </r>
    <r>
      <rPr>
        <sz val="11"/>
        <rFont val="宋体"/>
        <family val="0"/>
      </rPr>
      <t>军队转业干部安置</t>
    </r>
  </si>
  <si>
    <r>
      <t xml:space="preserve">    </t>
    </r>
    <r>
      <rPr>
        <sz val="11"/>
        <rFont val="宋体"/>
        <family val="0"/>
      </rPr>
      <t>其他退役安置支出</t>
    </r>
  </si>
  <si>
    <r>
      <t xml:space="preserve">  </t>
    </r>
    <r>
      <rPr>
        <b/>
        <sz val="11"/>
        <rFont val="宋体"/>
        <family val="0"/>
      </rPr>
      <t>社会福利</t>
    </r>
  </si>
  <si>
    <r>
      <t xml:space="preserve">    </t>
    </r>
    <r>
      <rPr>
        <sz val="11"/>
        <rFont val="宋体"/>
        <family val="0"/>
      </rPr>
      <t>儿童福利</t>
    </r>
  </si>
  <si>
    <r>
      <t xml:space="preserve">    </t>
    </r>
    <r>
      <rPr>
        <sz val="11"/>
        <rFont val="宋体"/>
        <family val="0"/>
      </rPr>
      <t>老年福利</t>
    </r>
  </si>
  <si>
    <r>
      <t xml:space="preserve">    </t>
    </r>
    <r>
      <rPr>
        <sz val="11"/>
        <rFont val="宋体"/>
        <family val="0"/>
      </rPr>
      <t>康复辅具</t>
    </r>
  </si>
  <si>
    <r>
      <t xml:space="preserve">    </t>
    </r>
    <r>
      <rPr>
        <sz val="11"/>
        <rFont val="宋体"/>
        <family val="0"/>
      </rPr>
      <t>殡葬</t>
    </r>
  </si>
  <si>
    <r>
      <t xml:space="preserve">    </t>
    </r>
    <r>
      <rPr>
        <sz val="11"/>
        <rFont val="宋体"/>
        <family val="0"/>
      </rPr>
      <t>社会福利事业单位</t>
    </r>
  </si>
  <si>
    <r>
      <t xml:space="preserve">    </t>
    </r>
    <r>
      <rPr>
        <sz val="11"/>
        <rFont val="宋体"/>
        <family val="0"/>
      </rPr>
      <t>养老服务</t>
    </r>
  </si>
  <si>
    <r>
      <t xml:space="preserve">    </t>
    </r>
    <r>
      <rPr>
        <sz val="11"/>
        <rFont val="宋体"/>
        <family val="0"/>
      </rPr>
      <t>其他社会福利支出</t>
    </r>
  </si>
  <si>
    <r>
      <t xml:space="preserve">  </t>
    </r>
    <r>
      <rPr>
        <b/>
        <sz val="11"/>
        <rFont val="宋体"/>
        <family val="0"/>
      </rPr>
      <t>残疾人事业</t>
    </r>
  </si>
  <si>
    <r>
      <t xml:space="preserve">    </t>
    </r>
    <r>
      <rPr>
        <sz val="11"/>
        <rFont val="宋体"/>
        <family val="0"/>
      </rPr>
      <t>残疾人康复</t>
    </r>
  </si>
  <si>
    <r>
      <t xml:space="preserve">    </t>
    </r>
    <r>
      <rPr>
        <sz val="11"/>
        <rFont val="宋体"/>
        <family val="0"/>
      </rPr>
      <t>残疾人就业</t>
    </r>
  </si>
  <si>
    <r>
      <t xml:space="preserve">    </t>
    </r>
    <r>
      <rPr>
        <sz val="11"/>
        <rFont val="宋体"/>
        <family val="0"/>
      </rPr>
      <t>残疾人体育</t>
    </r>
  </si>
  <si>
    <r>
      <t xml:space="preserve">    </t>
    </r>
    <r>
      <rPr>
        <sz val="11"/>
        <rFont val="宋体"/>
        <family val="0"/>
      </rPr>
      <t>残疾人生活和护理补贴</t>
    </r>
  </si>
  <si>
    <r>
      <t xml:space="preserve">    </t>
    </r>
    <r>
      <rPr>
        <sz val="11"/>
        <rFont val="宋体"/>
        <family val="0"/>
      </rPr>
      <t>其他残疾人事业支出</t>
    </r>
  </si>
  <si>
    <r>
      <t xml:space="preserve">  </t>
    </r>
    <r>
      <rPr>
        <b/>
        <sz val="11"/>
        <rFont val="宋体"/>
        <family val="0"/>
      </rPr>
      <t>红十字事业</t>
    </r>
  </si>
  <si>
    <r>
      <t xml:space="preserve">    </t>
    </r>
    <r>
      <rPr>
        <sz val="11"/>
        <rFont val="宋体"/>
        <family val="0"/>
      </rPr>
      <t>其他红十字事业支出</t>
    </r>
  </si>
  <si>
    <r>
      <t xml:space="preserve">  </t>
    </r>
    <r>
      <rPr>
        <b/>
        <sz val="11"/>
        <rFont val="宋体"/>
        <family val="0"/>
      </rPr>
      <t>最低生活保障</t>
    </r>
  </si>
  <si>
    <r>
      <t xml:space="preserve">    </t>
    </r>
    <r>
      <rPr>
        <sz val="11"/>
        <rFont val="宋体"/>
        <family val="0"/>
      </rPr>
      <t>城市最低生活保障金支出</t>
    </r>
  </si>
  <si>
    <r>
      <t xml:space="preserve">    </t>
    </r>
    <r>
      <rPr>
        <sz val="11"/>
        <rFont val="宋体"/>
        <family val="0"/>
      </rPr>
      <t>农村最低生活保障金支出</t>
    </r>
  </si>
  <si>
    <r>
      <t xml:space="preserve">  </t>
    </r>
    <r>
      <rPr>
        <b/>
        <sz val="11"/>
        <rFont val="宋体"/>
        <family val="0"/>
      </rPr>
      <t>临时救助</t>
    </r>
  </si>
  <si>
    <r>
      <t xml:space="preserve">    </t>
    </r>
    <r>
      <rPr>
        <sz val="11"/>
        <rFont val="宋体"/>
        <family val="0"/>
      </rPr>
      <t>临时救助支出</t>
    </r>
  </si>
  <si>
    <r>
      <t xml:space="preserve">    </t>
    </r>
    <r>
      <rPr>
        <sz val="11"/>
        <rFont val="宋体"/>
        <family val="0"/>
      </rPr>
      <t>流浪乞讨人员救助支出</t>
    </r>
  </si>
  <si>
    <r>
      <t xml:space="preserve">  </t>
    </r>
    <r>
      <rPr>
        <b/>
        <sz val="11"/>
        <rFont val="宋体"/>
        <family val="0"/>
      </rPr>
      <t>特困人员救助供养</t>
    </r>
  </si>
  <si>
    <r>
      <t xml:space="preserve">    </t>
    </r>
    <r>
      <rPr>
        <sz val="11"/>
        <rFont val="宋体"/>
        <family val="0"/>
      </rPr>
      <t>城市特困人员救助供养支出</t>
    </r>
  </si>
  <si>
    <r>
      <t xml:space="preserve">    </t>
    </r>
    <r>
      <rPr>
        <sz val="11"/>
        <rFont val="宋体"/>
        <family val="0"/>
      </rPr>
      <t>农村特困人员救助供养支出</t>
    </r>
  </si>
  <si>
    <r>
      <t xml:space="preserve">  </t>
    </r>
    <r>
      <rPr>
        <b/>
        <sz val="11"/>
        <rFont val="宋体"/>
        <family val="0"/>
      </rPr>
      <t>补充道路交通事故社会救助基金</t>
    </r>
  </si>
  <si>
    <r>
      <t xml:space="preserve">    </t>
    </r>
    <r>
      <rPr>
        <sz val="11"/>
        <rFont val="宋体"/>
        <family val="0"/>
      </rPr>
      <t>交强险增值税补助基金支出</t>
    </r>
  </si>
  <si>
    <r>
      <t xml:space="preserve">    </t>
    </r>
    <r>
      <rPr>
        <sz val="11"/>
        <rFont val="宋体"/>
        <family val="0"/>
      </rPr>
      <t>交强险罚款收入补助基金支出</t>
    </r>
  </si>
  <si>
    <r>
      <t xml:space="preserve">  </t>
    </r>
    <r>
      <rPr>
        <b/>
        <sz val="11"/>
        <rFont val="宋体"/>
        <family val="0"/>
      </rPr>
      <t>其他生活救助</t>
    </r>
  </si>
  <si>
    <r>
      <t xml:space="preserve">    </t>
    </r>
    <r>
      <rPr>
        <sz val="11"/>
        <rFont val="宋体"/>
        <family val="0"/>
      </rPr>
      <t>其他城市生活救助</t>
    </r>
  </si>
  <si>
    <r>
      <t xml:space="preserve">    </t>
    </r>
    <r>
      <rPr>
        <sz val="11"/>
        <rFont val="宋体"/>
        <family val="0"/>
      </rPr>
      <t>其他农村生活救助</t>
    </r>
  </si>
  <si>
    <r>
      <t xml:space="preserve">  </t>
    </r>
    <r>
      <rPr>
        <b/>
        <sz val="11"/>
        <rFont val="宋体"/>
        <family val="0"/>
      </rPr>
      <t>财政对基本养老保险基金的补助</t>
    </r>
  </si>
  <si>
    <r>
      <t xml:space="preserve">    </t>
    </r>
    <r>
      <rPr>
        <sz val="11"/>
        <rFont val="宋体"/>
        <family val="0"/>
      </rPr>
      <t>财政对企业职工基本养老保险基金的补助</t>
    </r>
  </si>
  <si>
    <r>
      <t xml:space="preserve">    </t>
    </r>
    <r>
      <rPr>
        <sz val="11"/>
        <rFont val="宋体"/>
        <family val="0"/>
      </rPr>
      <t>财政对城乡居民基本养老保险基金的补助</t>
    </r>
  </si>
  <si>
    <r>
      <t xml:space="preserve">    </t>
    </r>
    <r>
      <rPr>
        <sz val="11"/>
        <rFont val="宋体"/>
        <family val="0"/>
      </rPr>
      <t>财政对其他基本养老保险基金的补助</t>
    </r>
  </si>
  <si>
    <r>
      <t xml:space="preserve">  </t>
    </r>
    <r>
      <rPr>
        <b/>
        <sz val="11"/>
        <rFont val="宋体"/>
        <family val="0"/>
      </rPr>
      <t>财政对其他社会保险基金的补助</t>
    </r>
  </si>
  <si>
    <r>
      <t xml:space="preserve">    </t>
    </r>
    <r>
      <rPr>
        <sz val="11"/>
        <rFont val="宋体"/>
        <family val="0"/>
      </rPr>
      <t>财政对失业保险基金的补助</t>
    </r>
  </si>
  <si>
    <r>
      <t xml:space="preserve">    </t>
    </r>
    <r>
      <rPr>
        <sz val="11"/>
        <rFont val="宋体"/>
        <family val="0"/>
      </rPr>
      <t>财政对工伤保险基金的补助</t>
    </r>
  </si>
  <si>
    <r>
      <t xml:space="preserve">    </t>
    </r>
    <r>
      <rPr>
        <sz val="11"/>
        <rFont val="宋体"/>
        <family val="0"/>
      </rPr>
      <t>其他财政对社会保险基金的补助</t>
    </r>
  </si>
  <si>
    <r>
      <t xml:space="preserve">  </t>
    </r>
    <r>
      <rPr>
        <b/>
        <sz val="11"/>
        <rFont val="宋体"/>
        <family val="0"/>
      </rPr>
      <t>退役军人管理事务</t>
    </r>
  </si>
  <si>
    <r>
      <t xml:space="preserve">    </t>
    </r>
    <r>
      <rPr>
        <sz val="11"/>
        <rFont val="宋体"/>
        <family val="0"/>
      </rPr>
      <t>拥军优属</t>
    </r>
  </si>
  <si>
    <r>
      <t xml:space="preserve">    </t>
    </r>
    <r>
      <rPr>
        <sz val="11"/>
        <rFont val="宋体"/>
        <family val="0"/>
      </rPr>
      <t>军供保障</t>
    </r>
  </si>
  <si>
    <r>
      <t xml:space="preserve">    </t>
    </r>
    <r>
      <rPr>
        <sz val="11"/>
        <rFont val="宋体"/>
        <family val="0"/>
      </rPr>
      <t>其他退役军人事务管理支出</t>
    </r>
  </si>
  <si>
    <r>
      <t xml:space="preserve">  </t>
    </r>
    <r>
      <rPr>
        <b/>
        <sz val="11"/>
        <rFont val="宋体"/>
        <family val="0"/>
      </rPr>
      <t>财政代缴社会保险费支出</t>
    </r>
  </si>
  <si>
    <r>
      <t xml:space="preserve">    </t>
    </r>
    <r>
      <rPr>
        <sz val="11"/>
        <rFont val="宋体"/>
        <family val="0"/>
      </rPr>
      <t>财政代缴城乡居民基本养老保险费支出</t>
    </r>
  </si>
  <si>
    <r>
      <t xml:space="preserve">    </t>
    </r>
    <r>
      <rPr>
        <sz val="11"/>
        <rFont val="宋体"/>
        <family val="0"/>
      </rPr>
      <t>财政代缴其他社会保险费支出</t>
    </r>
  </si>
  <si>
    <r>
      <t xml:space="preserve">  </t>
    </r>
    <r>
      <rPr>
        <b/>
        <sz val="11"/>
        <rFont val="宋体"/>
        <family val="0"/>
      </rPr>
      <t>其他社会保障和就业支出</t>
    </r>
    <r>
      <rPr>
        <b/>
        <sz val="11"/>
        <rFont val="Times New Roman"/>
        <family val="1"/>
      </rPr>
      <t>(</t>
    </r>
    <r>
      <rPr>
        <b/>
        <sz val="11"/>
        <rFont val="宋体"/>
        <family val="0"/>
      </rPr>
      <t>款</t>
    </r>
    <r>
      <rPr>
        <b/>
        <sz val="11"/>
        <rFont val="Times New Roman"/>
        <family val="1"/>
      </rPr>
      <t>)</t>
    </r>
  </si>
  <si>
    <r>
      <t xml:space="preserve">    </t>
    </r>
    <r>
      <rPr>
        <sz val="11"/>
        <rFont val="宋体"/>
        <family val="0"/>
      </rPr>
      <t>其他社会保障和就业支出</t>
    </r>
    <r>
      <rPr>
        <sz val="11"/>
        <rFont val="Times New Roman"/>
        <family val="1"/>
      </rPr>
      <t>(</t>
    </r>
    <r>
      <rPr>
        <sz val="11"/>
        <rFont val="宋体"/>
        <family val="0"/>
      </rPr>
      <t>项</t>
    </r>
    <r>
      <rPr>
        <sz val="11"/>
        <rFont val="Times New Roman"/>
        <family val="1"/>
      </rPr>
      <t>)</t>
    </r>
  </si>
  <si>
    <r>
      <rPr>
        <b/>
        <sz val="11"/>
        <rFont val="宋体"/>
        <family val="0"/>
      </rPr>
      <t>卫生健康支出</t>
    </r>
  </si>
  <si>
    <r>
      <t xml:space="preserve">  </t>
    </r>
    <r>
      <rPr>
        <b/>
        <sz val="11"/>
        <rFont val="宋体"/>
        <family val="0"/>
      </rPr>
      <t>卫生健康管理事务</t>
    </r>
  </si>
  <si>
    <r>
      <t xml:space="preserve">    </t>
    </r>
    <r>
      <rPr>
        <sz val="11"/>
        <rFont val="宋体"/>
        <family val="0"/>
      </rPr>
      <t>其他卫生健康管理事务支出</t>
    </r>
  </si>
  <si>
    <r>
      <t xml:space="preserve">  </t>
    </r>
    <r>
      <rPr>
        <b/>
        <sz val="11"/>
        <rFont val="宋体"/>
        <family val="0"/>
      </rPr>
      <t>公立医院</t>
    </r>
  </si>
  <si>
    <r>
      <t xml:space="preserve">    </t>
    </r>
    <r>
      <rPr>
        <sz val="11"/>
        <rFont val="宋体"/>
        <family val="0"/>
      </rPr>
      <t>综合医院</t>
    </r>
  </si>
  <si>
    <r>
      <t xml:space="preserve">    </t>
    </r>
    <r>
      <rPr>
        <sz val="11"/>
        <rFont val="宋体"/>
        <family val="0"/>
      </rPr>
      <t>中医</t>
    </r>
    <r>
      <rPr>
        <sz val="11"/>
        <rFont val="Times New Roman"/>
        <family val="1"/>
      </rPr>
      <t>(</t>
    </r>
    <r>
      <rPr>
        <sz val="11"/>
        <rFont val="宋体"/>
        <family val="0"/>
      </rPr>
      <t>民族</t>
    </r>
    <r>
      <rPr>
        <sz val="11"/>
        <rFont val="Times New Roman"/>
        <family val="1"/>
      </rPr>
      <t>)</t>
    </r>
    <r>
      <rPr>
        <sz val="11"/>
        <rFont val="宋体"/>
        <family val="0"/>
      </rPr>
      <t>医院</t>
    </r>
  </si>
  <si>
    <r>
      <t xml:space="preserve">    </t>
    </r>
    <r>
      <rPr>
        <sz val="11"/>
        <rFont val="宋体"/>
        <family val="0"/>
      </rPr>
      <t>传染病医院</t>
    </r>
  </si>
  <si>
    <r>
      <t xml:space="preserve">    </t>
    </r>
    <r>
      <rPr>
        <sz val="11"/>
        <rFont val="宋体"/>
        <family val="0"/>
      </rPr>
      <t>职业病防治医院</t>
    </r>
  </si>
  <si>
    <r>
      <t xml:space="preserve">    </t>
    </r>
    <r>
      <rPr>
        <sz val="11"/>
        <rFont val="宋体"/>
        <family val="0"/>
      </rPr>
      <t>精神病医院</t>
    </r>
  </si>
  <si>
    <r>
      <t xml:space="preserve">    </t>
    </r>
    <r>
      <rPr>
        <sz val="11"/>
        <rFont val="宋体"/>
        <family val="0"/>
      </rPr>
      <t>妇幼保健医院</t>
    </r>
  </si>
  <si>
    <r>
      <t xml:space="preserve">    </t>
    </r>
    <r>
      <rPr>
        <sz val="11"/>
        <rFont val="宋体"/>
        <family val="0"/>
      </rPr>
      <t>儿童医院</t>
    </r>
  </si>
  <si>
    <r>
      <t xml:space="preserve">    </t>
    </r>
    <r>
      <rPr>
        <sz val="11"/>
        <rFont val="宋体"/>
        <family val="0"/>
      </rPr>
      <t>其他专科医院</t>
    </r>
  </si>
  <si>
    <r>
      <t xml:space="preserve">    </t>
    </r>
    <r>
      <rPr>
        <sz val="11"/>
        <rFont val="宋体"/>
        <family val="0"/>
      </rPr>
      <t>福利医院</t>
    </r>
  </si>
  <si>
    <r>
      <t xml:space="preserve">    </t>
    </r>
    <r>
      <rPr>
        <sz val="11"/>
        <rFont val="宋体"/>
        <family val="0"/>
      </rPr>
      <t>行业医院</t>
    </r>
  </si>
  <si>
    <r>
      <t xml:space="preserve">    </t>
    </r>
    <r>
      <rPr>
        <sz val="11"/>
        <rFont val="宋体"/>
        <family val="0"/>
      </rPr>
      <t>处理医疗欠费</t>
    </r>
  </si>
  <si>
    <r>
      <t xml:space="preserve">    </t>
    </r>
    <r>
      <rPr>
        <sz val="11"/>
        <rFont val="宋体"/>
        <family val="0"/>
      </rPr>
      <t>康复医院</t>
    </r>
  </si>
  <si>
    <r>
      <t xml:space="preserve">    </t>
    </r>
    <r>
      <rPr>
        <sz val="11"/>
        <rFont val="宋体"/>
        <family val="0"/>
      </rPr>
      <t>优抚医院</t>
    </r>
  </si>
  <si>
    <r>
      <t xml:space="preserve">    </t>
    </r>
    <r>
      <rPr>
        <sz val="11"/>
        <rFont val="宋体"/>
        <family val="0"/>
      </rPr>
      <t>其他公立医院支出</t>
    </r>
  </si>
  <si>
    <r>
      <t xml:space="preserve">  </t>
    </r>
    <r>
      <rPr>
        <b/>
        <sz val="11"/>
        <rFont val="宋体"/>
        <family val="0"/>
      </rPr>
      <t>基层医疗卫生机构</t>
    </r>
  </si>
  <si>
    <r>
      <t xml:space="preserve">    </t>
    </r>
    <r>
      <rPr>
        <sz val="11"/>
        <rFont val="宋体"/>
        <family val="0"/>
      </rPr>
      <t>城市社区卫生机构</t>
    </r>
  </si>
  <si>
    <r>
      <t xml:space="preserve">    </t>
    </r>
    <r>
      <rPr>
        <sz val="11"/>
        <rFont val="宋体"/>
        <family val="0"/>
      </rPr>
      <t>乡镇卫生院</t>
    </r>
  </si>
  <si>
    <r>
      <t xml:space="preserve">    </t>
    </r>
    <r>
      <rPr>
        <sz val="11"/>
        <rFont val="宋体"/>
        <family val="0"/>
      </rPr>
      <t>其他基层医疗卫生机构支出</t>
    </r>
  </si>
  <si>
    <r>
      <t xml:space="preserve">  </t>
    </r>
    <r>
      <rPr>
        <b/>
        <sz val="11"/>
        <rFont val="宋体"/>
        <family val="0"/>
      </rPr>
      <t>公共卫生</t>
    </r>
  </si>
  <si>
    <r>
      <t xml:space="preserve">    </t>
    </r>
    <r>
      <rPr>
        <sz val="11"/>
        <rFont val="宋体"/>
        <family val="0"/>
      </rPr>
      <t>疾病预防控制机构</t>
    </r>
  </si>
  <si>
    <r>
      <t xml:space="preserve">    </t>
    </r>
    <r>
      <rPr>
        <sz val="11"/>
        <rFont val="宋体"/>
        <family val="0"/>
      </rPr>
      <t>卫生监督机构</t>
    </r>
  </si>
  <si>
    <r>
      <t xml:space="preserve">    </t>
    </r>
    <r>
      <rPr>
        <sz val="11"/>
        <rFont val="宋体"/>
        <family val="0"/>
      </rPr>
      <t>妇幼保健机构</t>
    </r>
  </si>
  <si>
    <r>
      <t xml:space="preserve">    </t>
    </r>
    <r>
      <rPr>
        <sz val="11"/>
        <rFont val="宋体"/>
        <family val="0"/>
      </rPr>
      <t>精神卫生机构</t>
    </r>
  </si>
  <si>
    <r>
      <t xml:space="preserve">    </t>
    </r>
    <r>
      <rPr>
        <sz val="11"/>
        <rFont val="宋体"/>
        <family val="0"/>
      </rPr>
      <t>应急救治机构</t>
    </r>
  </si>
  <si>
    <r>
      <t xml:space="preserve">    </t>
    </r>
    <r>
      <rPr>
        <sz val="11"/>
        <rFont val="宋体"/>
        <family val="0"/>
      </rPr>
      <t>采供血机构</t>
    </r>
  </si>
  <si>
    <r>
      <t xml:space="preserve">    </t>
    </r>
    <r>
      <rPr>
        <sz val="11"/>
        <rFont val="宋体"/>
        <family val="0"/>
      </rPr>
      <t>其他专业公共卫生机构</t>
    </r>
  </si>
  <si>
    <r>
      <t xml:space="preserve">    </t>
    </r>
    <r>
      <rPr>
        <sz val="11"/>
        <rFont val="宋体"/>
        <family val="0"/>
      </rPr>
      <t>基本公共卫生服务</t>
    </r>
  </si>
  <si>
    <r>
      <t xml:space="preserve">    </t>
    </r>
    <r>
      <rPr>
        <sz val="11"/>
        <rFont val="宋体"/>
        <family val="0"/>
      </rPr>
      <t>重大公共卫生服务</t>
    </r>
  </si>
  <si>
    <r>
      <t xml:space="preserve">    </t>
    </r>
    <r>
      <rPr>
        <sz val="11"/>
        <rFont val="宋体"/>
        <family val="0"/>
      </rPr>
      <t>突发公共卫生事件应急处理</t>
    </r>
  </si>
  <si>
    <r>
      <t xml:space="preserve">    </t>
    </r>
    <r>
      <rPr>
        <sz val="11"/>
        <rFont val="宋体"/>
        <family val="0"/>
      </rPr>
      <t>其他公共卫生支出</t>
    </r>
  </si>
  <si>
    <r>
      <t xml:space="preserve">  </t>
    </r>
    <r>
      <rPr>
        <b/>
        <sz val="11"/>
        <rFont val="宋体"/>
        <family val="0"/>
      </rPr>
      <t>中医药</t>
    </r>
  </si>
  <si>
    <r>
      <t xml:space="preserve">    </t>
    </r>
    <r>
      <rPr>
        <sz val="11"/>
        <rFont val="宋体"/>
        <family val="0"/>
      </rPr>
      <t>中医</t>
    </r>
    <r>
      <rPr>
        <sz val="11"/>
        <rFont val="Times New Roman"/>
        <family val="1"/>
      </rPr>
      <t>(</t>
    </r>
    <r>
      <rPr>
        <sz val="11"/>
        <rFont val="宋体"/>
        <family val="0"/>
      </rPr>
      <t>民族医</t>
    </r>
    <r>
      <rPr>
        <sz val="11"/>
        <rFont val="Times New Roman"/>
        <family val="1"/>
      </rPr>
      <t>)</t>
    </r>
    <r>
      <rPr>
        <sz val="11"/>
        <rFont val="宋体"/>
        <family val="0"/>
      </rPr>
      <t>药专项</t>
    </r>
  </si>
  <si>
    <r>
      <t xml:space="preserve">    </t>
    </r>
    <r>
      <rPr>
        <sz val="11"/>
        <rFont val="宋体"/>
        <family val="0"/>
      </rPr>
      <t>其他中医药支出</t>
    </r>
  </si>
  <si>
    <r>
      <t xml:space="preserve">  </t>
    </r>
    <r>
      <rPr>
        <b/>
        <sz val="11"/>
        <rFont val="宋体"/>
        <family val="0"/>
      </rPr>
      <t>计划生育事务</t>
    </r>
  </si>
  <si>
    <r>
      <t xml:space="preserve">    </t>
    </r>
    <r>
      <rPr>
        <sz val="11"/>
        <rFont val="宋体"/>
        <family val="0"/>
      </rPr>
      <t>计划生育机构</t>
    </r>
  </si>
  <si>
    <r>
      <t xml:space="preserve">    </t>
    </r>
    <r>
      <rPr>
        <sz val="11"/>
        <rFont val="宋体"/>
        <family val="0"/>
      </rPr>
      <t>计划生育服务</t>
    </r>
  </si>
  <si>
    <r>
      <t xml:space="preserve">    </t>
    </r>
    <r>
      <rPr>
        <sz val="11"/>
        <rFont val="宋体"/>
        <family val="0"/>
      </rPr>
      <t>其他计划生育事务支出</t>
    </r>
  </si>
  <si>
    <r>
      <t xml:space="preserve">  </t>
    </r>
    <r>
      <rPr>
        <b/>
        <sz val="11"/>
        <rFont val="宋体"/>
        <family val="0"/>
      </rPr>
      <t>行政事业单位医疗</t>
    </r>
  </si>
  <si>
    <r>
      <t xml:space="preserve">    </t>
    </r>
    <r>
      <rPr>
        <sz val="11"/>
        <rFont val="宋体"/>
        <family val="0"/>
      </rPr>
      <t>行政单位医疗</t>
    </r>
  </si>
  <si>
    <r>
      <t xml:space="preserve">    </t>
    </r>
    <r>
      <rPr>
        <sz val="11"/>
        <rFont val="宋体"/>
        <family val="0"/>
      </rPr>
      <t>事业单位医疗</t>
    </r>
  </si>
  <si>
    <r>
      <t xml:space="preserve">    </t>
    </r>
    <r>
      <rPr>
        <sz val="11"/>
        <rFont val="宋体"/>
        <family val="0"/>
      </rPr>
      <t>公务员医疗补助</t>
    </r>
  </si>
  <si>
    <r>
      <t xml:space="preserve">    </t>
    </r>
    <r>
      <rPr>
        <sz val="11"/>
        <rFont val="宋体"/>
        <family val="0"/>
      </rPr>
      <t>其他行政事业单位医疗支出</t>
    </r>
  </si>
  <si>
    <r>
      <t xml:space="preserve">  </t>
    </r>
    <r>
      <rPr>
        <b/>
        <sz val="11"/>
        <rFont val="宋体"/>
        <family val="0"/>
      </rPr>
      <t>财政对基本医疗保险基金的补助</t>
    </r>
  </si>
  <si>
    <r>
      <t xml:space="preserve">    </t>
    </r>
    <r>
      <rPr>
        <sz val="11"/>
        <rFont val="宋体"/>
        <family val="0"/>
      </rPr>
      <t>财政对职工基本医疗保险基金的补助</t>
    </r>
  </si>
  <si>
    <r>
      <t xml:space="preserve">    </t>
    </r>
    <r>
      <rPr>
        <sz val="11"/>
        <rFont val="宋体"/>
        <family val="0"/>
      </rPr>
      <t>财政对城乡居民基本医疗保险基金的补助</t>
    </r>
  </si>
  <si>
    <r>
      <t xml:space="preserve">    </t>
    </r>
    <r>
      <rPr>
        <sz val="11"/>
        <rFont val="宋体"/>
        <family val="0"/>
      </rPr>
      <t>财政对其他基本医疗保险基金的补助</t>
    </r>
  </si>
  <si>
    <r>
      <t xml:space="preserve">  </t>
    </r>
    <r>
      <rPr>
        <b/>
        <sz val="11"/>
        <rFont val="宋体"/>
        <family val="0"/>
      </rPr>
      <t>医疗救助</t>
    </r>
  </si>
  <si>
    <r>
      <t xml:space="preserve">    </t>
    </r>
    <r>
      <rPr>
        <sz val="11"/>
        <rFont val="宋体"/>
        <family val="0"/>
      </rPr>
      <t>城乡医疗救助</t>
    </r>
  </si>
  <si>
    <r>
      <t xml:space="preserve">    </t>
    </r>
    <r>
      <rPr>
        <sz val="11"/>
        <rFont val="宋体"/>
        <family val="0"/>
      </rPr>
      <t>疾病应急救助</t>
    </r>
  </si>
  <si>
    <r>
      <t xml:space="preserve">    </t>
    </r>
    <r>
      <rPr>
        <sz val="11"/>
        <rFont val="宋体"/>
        <family val="0"/>
      </rPr>
      <t>其他医疗救助支出</t>
    </r>
  </si>
  <si>
    <r>
      <t xml:space="preserve">  </t>
    </r>
    <r>
      <rPr>
        <b/>
        <sz val="11"/>
        <rFont val="宋体"/>
        <family val="0"/>
      </rPr>
      <t>优抚对象医疗</t>
    </r>
  </si>
  <si>
    <r>
      <t xml:space="preserve">    </t>
    </r>
    <r>
      <rPr>
        <sz val="11"/>
        <rFont val="宋体"/>
        <family val="0"/>
      </rPr>
      <t>优抚对象医疗补助</t>
    </r>
  </si>
  <si>
    <r>
      <t xml:space="preserve">    </t>
    </r>
    <r>
      <rPr>
        <sz val="11"/>
        <rFont val="宋体"/>
        <family val="0"/>
      </rPr>
      <t>其他优抚对象医疗支出</t>
    </r>
  </si>
  <si>
    <r>
      <t xml:space="preserve">  </t>
    </r>
    <r>
      <rPr>
        <b/>
        <sz val="11"/>
        <rFont val="宋体"/>
        <family val="0"/>
      </rPr>
      <t>医疗保障管理事务</t>
    </r>
  </si>
  <si>
    <r>
      <t xml:space="preserve">    </t>
    </r>
    <r>
      <rPr>
        <sz val="11"/>
        <rFont val="宋体"/>
        <family val="0"/>
      </rPr>
      <t>医疗保障政策管理</t>
    </r>
  </si>
  <si>
    <r>
      <t xml:space="preserve">    </t>
    </r>
    <r>
      <rPr>
        <sz val="11"/>
        <rFont val="宋体"/>
        <family val="0"/>
      </rPr>
      <t>医疗保障经办事务</t>
    </r>
  </si>
  <si>
    <r>
      <t xml:space="preserve">    </t>
    </r>
    <r>
      <rPr>
        <sz val="11"/>
        <rFont val="宋体"/>
        <family val="0"/>
      </rPr>
      <t>其他医疗保障管理事务支出</t>
    </r>
  </si>
  <si>
    <r>
      <t xml:space="preserve">  </t>
    </r>
    <r>
      <rPr>
        <b/>
        <sz val="11"/>
        <rFont val="宋体"/>
        <family val="0"/>
      </rPr>
      <t>老龄卫生健康事务</t>
    </r>
    <r>
      <rPr>
        <b/>
        <sz val="11"/>
        <rFont val="Times New Roman"/>
        <family val="1"/>
      </rPr>
      <t>(</t>
    </r>
    <r>
      <rPr>
        <b/>
        <sz val="11"/>
        <rFont val="宋体"/>
        <family val="0"/>
      </rPr>
      <t>款</t>
    </r>
    <r>
      <rPr>
        <b/>
        <sz val="11"/>
        <rFont val="Times New Roman"/>
        <family val="1"/>
      </rPr>
      <t>)</t>
    </r>
  </si>
  <si>
    <r>
      <t xml:space="preserve">    </t>
    </r>
    <r>
      <rPr>
        <sz val="11"/>
        <rFont val="宋体"/>
        <family val="0"/>
      </rPr>
      <t>老龄卫生健康事务</t>
    </r>
    <r>
      <rPr>
        <sz val="11"/>
        <rFont val="Times New Roman"/>
        <family val="1"/>
      </rPr>
      <t>(</t>
    </r>
    <r>
      <rPr>
        <sz val="11"/>
        <rFont val="宋体"/>
        <family val="0"/>
      </rPr>
      <t>项</t>
    </r>
    <r>
      <rPr>
        <sz val="11"/>
        <rFont val="Times New Roman"/>
        <family val="1"/>
      </rPr>
      <t>)</t>
    </r>
  </si>
  <si>
    <r>
      <t xml:space="preserve">  </t>
    </r>
    <r>
      <rPr>
        <b/>
        <sz val="11"/>
        <rFont val="宋体"/>
        <family val="0"/>
      </rPr>
      <t>其他卫生健康支出</t>
    </r>
    <r>
      <rPr>
        <b/>
        <sz val="11"/>
        <rFont val="Times New Roman"/>
        <family val="1"/>
      </rPr>
      <t>(</t>
    </r>
    <r>
      <rPr>
        <b/>
        <sz val="11"/>
        <rFont val="宋体"/>
        <family val="0"/>
      </rPr>
      <t>款</t>
    </r>
    <r>
      <rPr>
        <b/>
        <sz val="11"/>
        <rFont val="Times New Roman"/>
        <family val="1"/>
      </rPr>
      <t>)</t>
    </r>
  </si>
  <si>
    <r>
      <t xml:space="preserve">    </t>
    </r>
    <r>
      <rPr>
        <sz val="11"/>
        <rFont val="宋体"/>
        <family val="0"/>
      </rPr>
      <t>其他卫生健康支出</t>
    </r>
    <r>
      <rPr>
        <sz val="11"/>
        <rFont val="Times New Roman"/>
        <family val="1"/>
      </rPr>
      <t>(</t>
    </r>
    <r>
      <rPr>
        <sz val="11"/>
        <rFont val="宋体"/>
        <family val="0"/>
      </rPr>
      <t>项</t>
    </r>
    <r>
      <rPr>
        <sz val="11"/>
        <rFont val="Times New Roman"/>
        <family val="1"/>
      </rPr>
      <t>)</t>
    </r>
  </si>
  <si>
    <r>
      <rPr>
        <b/>
        <sz val="11"/>
        <rFont val="宋体"/>
        <family val="0"/>
      </rPr>
      <t>节能环保支出</t>
    </r>
  </si>
  <si>
    <r>
      <t xml:space="preserve">  </t>
    </r>
    <r>
      <rPr>
        <b/>
        <sz val="11"/>
        <rFont val="宋体"/>
        <family val="0"/>
      </rPr>
      <t>环境保护管理事务</t>
    </r>
  </si>
  <si>
    <r>
      <t xml:space="preserve">    </t>
    </r>
    <r>
      <rPr>
        <sz val="11"/>
        <rFont val="宋体"/>
        <family val="0"/>
      </rPr>
      <t>生态环境保护宣传</t>
    </r>
  </si>
  <si>
    <r>
      <t xml:space="preserve">    </t>
    </r>
    <r>
      <rPr>
        <sz val="11"/>
        <rFont val="宋体"/>
        <family val="0"/>
      </rPr>
      <t>环境保护法规、规划及标准</t>
    </r>
  </si>
  <si>
    <r>
      <t xml:space="preserve">    </t>
    </r>
    <r>
      <rPr>
        <sz val="11"/>
        <rFont val="宋体"/>
        <family val="0"/>
      </rPr>
      <t>生态环境国际合作及履约</t>
    </r>
  </si>
  <si>
    <r>
      <t xml:space="preserve">    </t>
    </r>
    <r>
      <rPr>
        <sz val="11"/>
        <rFont val="宋体"/>
        <family val="0"/>
      </rPr>
      <t>生态环境保护行政许可</t>
    </r>
  </si>
  <si>
    <r>
      <t xml:space="preserve">    </t>
    </r>
    <r>
      <rPr>
        <sz val="11"/>
        <rFont val="宋体"/>
        <family val="0"/>
      </rPr>
      <t>应对气候变化管理事务</t>
    </r>
  </si>
  <si>
    <r>
      <t xml:space="preserve">    </t>
    </r>
    <r>
      <rPr>
        <sz val="11"/>
        <rFont val="宋体"/>
        <family val="0"/>
      </rPr>
      <t>其他环境保护管理事务支出</t>
    </r>
  </si>
  <si>
    <r>
      <t xml:space="preserve">  </t>
    </r>
    <r>
      <rPr>
        <b/>
        <sz val="11"/>
        <rFont val="宋体"/>
        <family val="0"/>
      </rPr>
      <t>环境监测与监察</t>
    </r>
  </si>
  <si>
    <r>
      <t xml:space="preserve">    </t>
    </r>
    <r>
      <rPr>
        <sz val="11"/>
        <rFont val="宋体"/>
        <family val="0"/>
      </rPr>
      <t>建设项目环评审查与监督</t>
    </r>
  </si>
  <si>
    <r>
      <t xml:space="preserve">    </t>
    </r>
    <r>
      <rPr>
        <sz val="11"/>
        <rFont val="宋体"/>
        <family val="0"/>
      </rPr>
      <t>核与辐射安全监督</t>
    </r>
  </si>
  <si>
    <r>
      <t xml:space="preserve">    </t>
    </r>
    <r>
      <rPr>
        <sz val="11"/>
        <rFont val="宋体"/>
        <family val="0"/>
      </rPr>
      <t>其他环境监测与监察支出</t>
    </r>
  </si>
  <si>
    <r>
      <t xml:space="preserve">  </t>
    </r>
    <r>
      <rPr>
        <b/>
        <sz val="11"/>
        <rFont val="宋体"/>
        <family val="0"/>
      </rPr>
      <t>污染防治</t>
    </r>
  </si>
  <si>
    <r>
      <t xml:space="preserve">    </t>
    </r>
    <r>
      <rPr>
        <sz val="11"/>
        <rFont val="宋体"/>
        <family val="0"/>
      </rPr>
      <t>大气</t>
    </r>
  </si>
  <si>
    <r>
      <t xml:space="preserve">    </t>
    </r>
    <r>
      <rPr>
        <sz val="11"/>
        <rFont val="宋体"/>
        <family val="0"/>
      </rPr>
      <t>水体</t>
    </r>
  </si>
  <si>
    <r>
      <t xml:space="preserve">    </t>
    </r>
    <r>
      <rPr>
        <sz val="11"/>
        <rFont val="宋体"/>
        <family val="0"/>
      </rPr>
      <t>噪声</t>
    </r>
  </si>
  <si>
    <r>
      <t xml:space="preserve">    </t>
    </r>
    <r>
      <rPr>
        <sz val="11"/>
        <rFont val="宋体"/>
        <family val="0"/>
      </rPr>
      <t>固体废弃物与化学品</t>
    </r>
  </si>
  <si>
    <r>
      <t xml:space="preserve">    </t>
    </r>
    <r>
      <rPr>
        <sz val="11"/>
        <rFont val="宋体"/>
        <family val="0"/>
      </rPr>
      <t>放射源和放射性废物监管</t>
    </r>
  </si>
  <si>
    <r>
      <t xml:space="preserve">    </t>
    </r>
    <r>
      <rPr>
        <sz val="11"/>
        <rFont val="宋体"/>
        <family val="0"/>
      </rPr>
      <t>辐射</t>
    </r>
  </si>
  <si>
    <r>
      <t xml:space="preserve">    </t>
    </r>
    <r>
      <rPr>
        <sz val="11"/>
        <rFont val="宋体"/>
        <family val="0"/>
      </rPr>
      <t>土壤</t>
    </r>
  </si>
  <si>
    <r>
      <t xml:space="preserve">    </t>
    </r>
    <r>
      <rPr>
        <sz val="11"/>
        <rFont val="宋体"/>
        <family val="0"/>
      </rPr>
      <t>其他污染防治支出</t>
    </r>
  </si>
  <si>
    <r>
      <t xml:space="preserve">  </t>
    </r>
    <r>
      <rPr>
        <b/>
        <sz val="11"/>
        <rFont val="宋体"/>
        <family val="0"/>
      </rPr>
      <t>自然生态保护</t>
    </r>
  </si>
  <si>
    <r>
      <t xml:space="preserve">    </t>
    </r>
    <r>
      <rPr>
        <sz val="11"/>
        <rFont val="宋体"/>
        <family val="0"/>
      </rPr>
      <t>生态保护</t>
    </r>
  </si>
  <si>
    <r>
      <t xml:space="preserve">    </t>
    </r>
    <r>
      <rPr>
        <sz val="11"/>
        <rFont val="宋体"/>
        <family val="0"/>
      </rPr>
      <t>农村环境保护</t>
    </r>
  </si>
  <si>
    <r>
      <t xml:space="preserve">    </t>
    </r>
    <r>
      <rPr>
        <sz val="11"/>
        <rFont val="宋体"/>
        <family val="0"/>
      </rPr>
      <t>生物及物种资源保护</t>
    </r>
  </si>
  <si>
    <r>
      <t xml:space="preserve">    </t>
    </r>
    <r>
      <rPr>
        <sz val="11"/>
        <rFont val="宋体"/>
        <family val="0"/>
      </rPr>
      <t>草原生态修复治理</t>
    </r>
  </si>
  <si>
    <r>
      <t xml:space="preserve">    </t>
    </r>
    <r>
      <rPr>
        <sz val="11"/>
        <rFont val="宋体"/>
        <family val="0"/>
      </rPr>
      <t>自然保护地</t>
    </r>
  </si>
  <si>
    <r>
      <t xml:space="preserve">    </t>
    </r>
    <r>
      <rPr>
        <sz val="11"/>
        <rFont val="宋体"/>
        <family val="0"/>
      </rPr>
      <t>其他自然生态保护支出</t>
    </r>
  </si>
  <si>
    <r>
      <t xml:space="preserve">  </t>
    </r>
    <r>
      <rPr>
        <b/>
        <sz val="11"/>
        <rFont val="宋体"/>
        <family val="0"/>
      </rPr>
      <t>天然林保护</t>
    </r>
  </si>
  <si>
    <r>
      <t xml:space="preserve">    </t>
    </r>
    <r>
      <rPr>
        <sz val="11"/>
        <rFont val="宋体"/>
        <family val="0"/>
      </rPr>
      <t>森林管护</t>
    </r>
  </si>
  <si>
    <r>
      <t xml:space="preserve">    </t>
    </r>
    <r>
      <rPr>
        <sz val="11"/>
        <rFont val="宋体"/>
        <family val="0"/>
      </rPr>
      <t>社会保险补助</t>
    </r>
  </si>
  <si>
    <r>
      <t xml:space="preserve">    </t>
    </r>
    <r>
      <rPr>
        <sz val="11"/>
        <rFont val="宋体"/>
        <family val="0"/>
      </rPr>
      <t>政策性社会性支出补助</t>
    </r>
  </si>
  <si>
    <r>
      <t xml:space="preserve">    </t>
    </r>
    <r>
      <rPr>
        <sz val="11"/>
        <rFont val="宋体"/>
        <family val="0"/>
      </rPr>
      <t>天然林保护工程建设</t>
    </r>
  </si>
  <si>
    <r>
      <t xml:space="preserve">    </t>
    </r>
    <r>
      <rPr>
        <sz val="11"/>
        <rFont val="宋体"/>
        <family val="0"/>
      </rPr>
      <t>停伐补助</t>
    </r>
  </si>
  <si>
    <r>
      <t xml:space="preserve">    </t>
    </r>
    <r>
      <rPr>
        <sz val="11"/>
        <rFont val="宋体"/>
        <family val="0"/>
      </rPr>
      <t>其他天然林保护支出</t>
    </r>
  </si>
  <si>
    <r>
      <t xml:space="preserve">  </t>
    </r>
    <r>
      <rPr>
        <b/>
        <sz val="11"/>
        <rFont val="宋体"/>
        <family val="0"/>
      </rPr>
      <t>退耕还林还草</t>
    </r>
  </si>
  <si>
    <r>
      <t xml:space="preserve">    </t>
    </r>
    <r>
      <rPr>
        <sz val="11"/>
        <rFont val="宋体"/>
        <family val="0"/>
      </rPr>
      <t>退耕现金</t>
    </r>
  </si>
  <si>
    <r>
      <t xml:space="preserve">    </t>
    </r>
    <r>
      <rPr>
        <sz val="11"/>
        <rFont val="宋体"/>
        <family val="0"/>
      </rPr>
      <t>退耕还林粮食折现补贴</t>
    </r>
  </si>
  <si>
    <r>
      <t xml:space="preserve">    </t>
    </r>
    <r>
      <rPr>
        <sz val="11"/>
        <rFont val="宋体"/>
        <family val="0"/>
      </rPr>
      <t>退耕还林粮食费用补贴</t>
    </r>
  </si>
  <si>
    <r>
      <t xml:space="preserve">    </t>
    </r>
    <r>
      <rPr>
        <sz val="11"/>
        <rFont val="宋体"/>
        <family val="0"/>
      </rPr>
      <t>退耕还林工程建设</t>
    </r>
  </si>
  <si>
    <r>
      <t xml:space="preserve">    </t>
    </r>
    <r>
      <rPr>
        <sz val="11"/>
        <rFont val="宋体"/>
        <family val="0"/>
      </rPr>
      <t>其他退耕还林还草支出</t>
    </r>
  </si>
  <si>
    <r>
      <t xml:space="preserve">  </t>
    </r>
    <r>
      <rPr>
        <b/>
        <sz val="11"/>
        <rFont val="宋体"/>
        <family val="0"/>
      </rPr>
      <t>风沙荒漠治理</t>
    </r>
  </si>
  <si>
    <r>
      <t xml:space="preserve">    </t>
    </r>
    <r>
      <rPr>
        <sz val="11"/>
        <rFont val="宋体"/>
        <family val="0"/>
      </rPr>
      <t>京津风沙源治理工程建设</t>
    </r>
  </si>
  <si>
    <r>
      <t xml:space="preserve">    </t>
    </r>
    <r>
      <rPr>
        <sz val="11"/>
        <rFont val="宋体"/>
        <family val="0"/>
      </rPr>
      <t>其他风沙荒漠治理支出</t>
    </r>
  </si>
  <si>
    <r>
      <t xml:space="preserve">  </t>
    </r>
    <r>
      <rPr>
        <b/>
        <sz val="11"/>
        <rFont val="宋体"/>
        <family val="0"/>
      </rPr>
      <t>退牧还草</t>
    </r>
  </si>
  <si>
    <r>
      <t xml:space="preserve">    </t>
    </r>
    <r>
      <rPr>
        <sz val="11"/>
        <rFont val="宋体"/>
        <family val="0"/>
      </rPr>
      <t>退牧还草工程建设</t>
    </r>
  </si>
  <si>
    <r>
      <t xml:space="preserve">    </t>
    </r>
    <r>
      <rPr>
        <sz val="11"/>
        <rFont val="宋体"/>
        <family val="0"/>
      </rPr>
      <t>其他退牧还草支出</t>
    </r>
  </si>
  <si>
    <r>
      <t xml:space="preserve">  </t>
    </r>
    <r>
      <rPr>
        <b/>
        <sz val="11"/>
        <rFont val="宋体"/>
        <family val="0"/>
      </rPr>
      <t>已垦草原退耕还草</t>
    </r>
    <r>
      <rPr>
        <b/>
        <sz val="11"/>
        <rFont val="Times New Roman"/>
        <family val="1"/>
      </rPr>
      <t>(</t>
    </r>
    <r>
      <rPr>
        <b/>
        <sz val="11"/>
        <rFont val="宋体"/>
        <family val="0"/>
      </rPr>
      <t>款</t>
    </r>
    <r>
      <rPr>
        <b/>
        <sz val="11"/>
        <rFont val="Times New Roman"/>
        <family val="1"/>
      </rPr>
      <t>)</t>
    </r>
  </si>
  <si>
    <r>
      <t xml:space="preserve">    </t>
    </r>
    <r>
      <rPr>
        <sz val="11"/>
        <rFont val="宋体"/>
        <family val="0"/>
      </rPr>
      <t>已垦草原退耕还草</t>
    </r>
    <r>
      <rPr>
        <sz val="11"/>
        <rFont val="Times New Roman"/>
        <family val="1"/>
      </rPr>
      <t>(</t>
    </r>
    <r>
      <rPr>
        <sz val="11"/>
        <rFont val="宋体"/>
        <family val="0"/>
      </rPr>
      <t>项</t>
    </r>
    <r>
      <rPr>
        <sz val="11"/>
        <rFont val="Times New Roman"/>
        <family val="1"/>
      </rPr>
      <t>)</t>
    </r>
  </si>
  <si>
    <r>
      <t xml:space="preserve">  </t>
    </r>
    <r>
      <rPr>
        <b/>
        <sz val="11"/>
        <rFont val="宋体"/>
        <family val="0"/>
      </rPr>
      <t>能源节约利用</t>
    </r>
    <r>
      <rPr>
        <b/>
        <sz val="11"/>
        <rFont val="Times New Roman"/>
        <family val="1"/>
      </rPr>
      <t>(</t>
    </r>
    <r>
      <rPr>
        <b/>
        <sz val="11"/>
        <rFont val="宋体"/>
        <family val="0"/>
      </rPr>
      <t>款</t>
    </r>
    <r>
      <rPr>
        <b/>
        <sz val="11"/>
        <rFont val="Times New Roman"/>
        <family val="1"/>
      </rPr>
      <t>)</t>
    </r>
  </si>
  <si>
    <r>
      <t xml:space="preserve">    </t>
    </r>
    <r>
      <rPr>
        <sz val="11"/>
        <rFont val="宋体"/>
        <family val="0"/>
      </rPr>
      <t>能源节约利用</t>
    </r>
    <r>
      <rPr>
        <sz val="11"/>
        <rFont val="Times New Roman"/>
        <family val="1"/>
      </rPr>
      <t>(</t>
    </r>
    <r>
      <rPr>
        <sz val="11"/>
        <rFont val="宋体"/>
        <family val="0"/>
      </rPr>
      <t>项</t>
    </r>
    <r>
      <rPr>
        <sz val="11"/>
        <rFont val="Times New Roman"/>
        <family val="1"/>
      </rPr>
      <t>)</t>
    </r>
  </si>
  <si>
    <r>
      <t xml:space="preserve">  </t>
    </r>
    <r>
      <rPr>
        <b/>
        <sz val="11"/>
        <rFont val="宋体"/>
        <family val="0"/>
      </rPr>
      <t>污染减排</t>
    </r>
  </si>
  <si>
    <r>
      <t xml:space="preserve">    </t>
    </r>
    <r>
      <rPr>
        <sz val="11"/>
        <rFont val="宋体"/>
        <family val="0"/>
      </rPr>
      <t>生态环境监测与信息</t>
    </r>
  </si>
  <si>
    <r>
      <t xml:space="preserve">    </t>
    </r>
    <r>
      <rPr>
        <sz val="11"/>
        <rFont val="宋体"/>
        <family val="0"/>
      </rPr>
      <t>生态环境执法监察</t>
    </r>
  </si>
  <si>
    <r>
      <t xml:space="preserve">    </t>
    </r>
    <r>
      <rPr>
        <sz val="11"/>
        <rFont val="宋体"/>
        <family val="0"/>
      </rPr>
      <t>减排专项支出</t>
    </r>
  </si>
  <si>
    <r>
      <t xml:space="preserve">    </t>
    </r>
    <r>
      <rPr>
        <sz val="11"/>
        <rFont val="宋体"/>
        <family val="0"/>
      </rPr>
      <t>清洁生产专项支出</t>
    </r>
  </si>
  <si>
    <r>
      <t xml:space="preserve">    </t>
    </r>
    <r>
      <rPr>
        <sz val="11"/>
        <rFont val="宋体"/>
        <family val="0"/>
      </rPr>
      <t>其他污染减排支出</t>
    </r>
  </si>
  <si>
    <r>
      <t xml:space="preserve">  </t>
    </r>
    <r>
      <rPr>
        <b/>
        <sz val="11"/>
        <rFont val="宋体"/>
        <family val="0"/>
      </rPr>
      <t>可再生能源</t>
    </r>
    <r>
      <rPr>
        <b/>
        <sz val="11"/>
        <rFont val="Times New Roman"/>
        <family val="1"/>
      </rPr>
      <t>(</t>
    </r>
    <r>
      <rPr>
        <b/>
        <sz val="11"/>
        <rFont val="宋体"/>
        <family val="0"/>
      </rPr>
      <t>款)</t>
    </r>
  </si>
  <si>
    <r>
      <t xml:space="preserve">    </t>
    </r>
    <r>
      <rPr>
        <sz val="11"/>
        <rFont val="宋体"/>
        <family val="0"/>
      </rPr>
      <t>可再生能源</t>
    </r>
    <r>
      <rPr>
        <sz val="11"/>
        <rFont val="Times New Roman"/>
        <family val="1"/>
      </rPr>
      <t>(</t>
    </r>
    <r>
      <rPr>
        <sz val="11"/>
        <rFont val="宋体"/>
        <family val="0"/>
      </rPr>
      <t>项</t>
    </r>
    <r>
      <rPr>
        <sz val="11"/>
        <rFont val="Times New Roman"/>
        <family val="1"/>
      </rPr>
      <t>)</t>
    </r>
  </si>
  <si>
    <r>
      <t xml:space="preserve">  </t>
    </r>
    <r>
      <rPr>
        <b/>
        <sz val="11"/>
        <rFont val="宋体"/>
        <family val="0"/>
      </rPr>
      <t>循环经济</t>
    </r>
    <r>
      <rPr>
        <b/>
        <sz val="11"/>
        <rFont val="Times New Roman"/>
        <family val="1"/>
      </rPr>
      <t>(</t>
    </r>
    <r>
      <rPr>
        <b/>
        <sz val="11"/>
        <rFont val="宋体"/>
        <family val="0"/>
      </rPr>
      <t>款</t>
    </r>
    <r>
      <rPr>
        <b/>
        <sz val="11"/>
        <rFont val="Times New Roman"/>
        <family val="1"/>
      </rPr>
      <t>)</t>
    </r>
  </si>
  <si>
    <r>
      <t xml:space="preserve">    </t>
    </r>
    <r>
      <rPr>
        <sz val="11"/>
        <rFont val="宋体"/>
        <family val="0"/>
      </rPr>
      <t>循环经济</t>
    </r>
    <r>
      <rPr>
        <sz val="11"/>
        <rFont val="Times New Roman"/>
        <family val="1"/>
      </rPr>
      <t>(</t>
    </r>
    <r>
      <rPr>
        <sz val="11"/>
        <rFont val="宋体"/>
        <family val="0"/>
      </rPr>
      <t>项</t>
    </r>
    <r>
      <rPr>
        <sz val="11"/>
        <rFont val="Times New Roman"/>
        <family val="1"/>
      </rPr>
      <t>)</t>
    </r>
  </si>
  <si>
    <r>
      <t xml:space="preserve">  </t>
    </r>
    <r>
      <rPr>
        <b/>
        <sz val="11"/>
        <rFont val="宋体"/>
        <family val="0"/>
      </rPr>
      <t>能源管理事务</t>
    </r>
  </si>
  <si>
    <r>
      <t xml:space="preserve">    </t>
    </r>
    <r>
      <rPr>
        <sz val="11"/>
        <rFont val="宋体"/>
        <family val="0"/>
      </rPr>
      <t>能源科技装备</t>
    </r>
  </si>
  <si>
    <r>
      <t xml:space="preserve">    </t>
    </r>
    <r>
      <rPr>
        <sz val="11"/>
        <rFont val="宋体"/>
        <family val="0"/>
      </rPr>
      <t>能源行业管理</t>
    </r>
  </si>
  <si>
    <r>
      <t xml:space="preserve">    </t>
    </r>
    <r>
      <rPr>
        <sz val="11"/>
        <rFont val="宋体"/>
        <family val="0"/>
      </rPr>
      <t>能源管理</t>
    </r>
  </si>
  <si>
    <r>
      <t xml:space="preserve">    </t>
    </r>
    <r>
      <rPr>
        <sz val="11"/>
        <rFont val="宋体"/>
        <family val="0"/>
      </rPr>
      <t>农村电网建设</t>
    </r>
  </si>
  <si>
    <r>
      <t xml:space="preserve">    </t>
    </r>
    <r>
      <rPr>
        <sz val="11"/>
        <rFont val="宋体"/>
        <family val="0"/>
      </rPr>
      <t>其他能源管理事务支出</t>
    </r>
  </si>
  <si>
    <r>
      <t xml:space="preserve">  </t>
    </r>
    <r>
      <rPr>
        <b/>
        <sz val="11"/>
        <rFont val="宋体"/>
        <family val="0"/>
      </rPr>
      <t>其他节能环保支出</t>
    </r>
    <r>
      <rPr>
        <b/>
        <sz val="11"/>
        <rFont val="Times New Roman"/>
        <family val="1"/>
      </rPr>
      <t>(</t>
    </r>
    <r>
      <rPr>
        <b/>
        <sz val="11"/>
        <rFont val="宋体"/>
        <family val="0"/>
      </rPr>
      <t>款</t>
    </r>
    <r>
      <rPr>
        <b/>
        <sz val="11"/>
        <rFont val="Times New Roman"/>
        <family val="1"/>
      </rPr>
      <t>)</t>
    </r>
  </si>
  <si>
    <r>
      <t xml:space="preserve">    </t>
    </r>
    <r>
      <rPr>
        <sz val="11"/>
        <rFont val="宋体"/>
        <family val="0"/>
      </rPr>
      <t>其他节能环保支出</t>
    </r>
    <r>
      <rPr>
        <sz val="11"/>
        <rFont val="Times New Roman"/>
        <family val="1"/>
      </rPr>
      <t>(</t>
    </r>
    <r>
      <rPr>
        <sz val="11"/>
        <rFont val="宋体"/>
        <family val="0"/>
      </rPr>
      <t>项</t>
    </r>
    <r>
      <rPr>
        <sz val="11"/>
        <rFont val="Times New Roman"/>
        <family val="1"/>
      </rPr>
      <t>)</t>
    </r>
  </si>
  <si>
    <r>
      <rPr>
        <b/>
        <sz val="11"/>
        <rFont val="宋体"/>
        <family val="0"/>
      </rPr>
      <t>城乡社区支出</t>
    </r>
  </si>
  <si>
    <r>
      <t xml:space="preserve">  </t>
    </r>
    <r>
      <rPr>
        <b/>
        <sz val="11"/>
        <rFont val="宋体"/>
        <family val="0"/>
      </rPr>
      <t>城乡社区管理事务</t>
    </r>
  </si>
  <si>
    <r>
      <t xml:space="preserve">    </t>
    </r>
    <r>
      <rPr>
        <sz val="11"/>
        <rFont val="宋体"/>
        <family val="0"/>
      </rPr>
      <t>城管执法</t>
    </r>
  </si>
  <si>
    <r>
      <t xml:space="preserve">    </t>
    </r>
    <r>
      <rPr>
        <sz val="11"/>
        <rFont val="宋体"/>
        <family val="0"/>
      </rPr>
      <t>工程建设标准规范编制与监管</t>
    </r>
  </si>
  <si>
    <r>
      <t xml:space="preserve">    </t>
    </r>
    <r>
      <rPr>
        <sz val="11"/>
        <rFont val="宋体"/>
        <family val="0"/>
      </rPr>
      <t>工程建设管理</t>
    </r>
  </si>
  <si>
    <r>
      <t xml:space="preserve">    </t>
    </r>
    <r>
      <rPr>
        <sz val="11"/>
        <rFont val="宋体"/>
        <family val="0"/>
      </rPr>
      <t>市政公用行业市场监管</t>
    </r>
  </si>
  <si>
    <r>
      <t xml:space="preserve">    </t>
    </r>
    <r>
      <rPr>
        <sz val="11"/>
        <rFont val="宋体"/>
        <family val="0"/>
      </rPr>
      <t>住宅建设与房地产市场监管</t>
    </r>
  </si>
  <si>
    <r>
      <t xml:space="preserve">    </t>
    </r>
    <r>
      <rPr>
        <sz val="11"/>
        <rFont val="宋体"/>
        <family val="0"/>
      </rPr>
      <t>执业资格注册、资质审查</t>
    </r>
  </si>
  <si>
    <r>
      <t xml:space="preserve">    </t>
    </r>
    <r>
      <rPr>
        <sz val="11"/>
        <rFont val="宋体"/>
        <family val="0"/>
      </rPr>
      <t>其他城乡社区管理事务支出</t>
    </r>
  </si>
  <si>
    <r>
      <t xml:space="preserve">  </t>
    </r>
    <r>
      <rPr>
        <b/>
        <sz val="11"/>
        <rFont val="宋体"/>
        <family val="0"/>
      </rPr>
      <t>城乡社区规划与管理</t>
    </r>
    <r>
      <rPr>
        <b/>
        <sz val="11"/>
        <rFont val="Times New Roman"/>
        <family val="1"/>
      </rPr>
      <t>(</t>
    </r>
    <r>
      <rPr>
        <b/>
        <sz val="11"/>
        <rFont val="宋体"/>
        <family val="0"/>
      </rPr>
      <t>款</t>
    </r>
    <r>
      <rPr>
        <b/>
        <sz val="11"/>
        <rFont val="Times New Roman"/>
        <family val="1"/>
      </rPr>
      <t>)</t>
    </r>
  </si>
  <si>
    <r>
      <t xml:space="preserve">    </t>
    </r>
    <r>
      <rPr>
        <sz val="11"/>
        <rFont val="宋体"/>
        <family val="0"/>
      </rPr>
      <t>城乡社区规划与管理</t>
    </r>
    <r>
      <rPr>
        <sz val="11"/>
        <rFont val="Times New Roman"/>
        <family val="1"/>
      </rPr>
      <t>(</t>
    </r>
    <r>
      <rPr>
        <sz val="11"/>
        <rFont val="宋体"/>
        <family val="0"/>
      </rPr>
      <t>项</t>
    </r>
    <r>
      <rPr>
        <sz val="11"/>
        <rFont val="Times New Roman"/>
        <family val="1"/>
      </rPr>
      <t>)</t>
    </r>
  </si>
  <si>
    <r>
      <t xml:space="preserve">  </t>
    </r>
    <r>
      <rPr>
        <b/>
        <sz val="11"/>
        <rFont val="宋体"/>
        <family val="0"/>
      </rPr>
      <t>城乡社区公共设施</t>
    </r>
  </si>
  <si>
    <r>
      <t xml:space="preserve">    </t>
    </r>
    <r>
      <rPr>
        <sz val="11"/>
        <rFont val="宋体"/>
        <family val="0"/>
      </rPr>
      <t>小城镇基础设施建设</t>
    </r>
  </si>
  <si>
    <r>
      <t xml:space="preserve">    </t>
    </r>
    <r>
      <rPr>
        <sz val="11"/>
        <rFont val="宋体"/>
        <family val="0"/>
      </rPr>
      <t>其他城乡社区公共设施支出</t>
    </r>
  </si>
  <si>
    <r>
      <t xml:space="preserve">  </t>
    </r>
    <r>
      <rPr>
        <b/>
        <sz val="11"/>
        <rFont val="宋体"/>
        <family val="0"/>
      </rPr>
      <t>城乡社区环境卫生</t>
    </r>
    <r>
      <rPr>
        <b/>
        <sz val="11"/>
        <rFont val="Times New Roman"/>
        <family val="1"/>
      </rPr>
      <t>(</t>
    </r>
    <r>
      <rPr>
        <b/>
        <sz val="11"/>
        <rFont val="宋体"/>
        <family val="0"/>
      </rPr>
      <t>款</t>
    </r>
    <r>
      <rPr>
        <b/>
        <sz val="11"/>
        <rFont val="Times New Roman"/>
        <family val="1"/>
      </rPr>
      <t>)</t>
    </r>
  </si>
  <si>
    <r>
      <t xml:space="preserve">    </t>
    </r>
    <r>
      <rPr>
        <sz val="11"/>
        <rFont val="宋体"/>
        <family val="0"/>
      </rPr>
      <t>城乡社区环境卫生</t>
    </r>
    <r>
      <rPr>
        <sz val="11"/>
        <rFont val="Times New Roman"/>
        <family val="1"/>
      </rPr>
      <t>(</t>
    </r>
    <r>
      <rPr>
        <sz val="11"/>
        <rFont val="宋体"/>
        <family val="0"/>
      </rPr>
      <t>项</t>
    </r>
    <r>
      <rPr>
        <sz val="11"/>
        <rFont val="Times New Roman"/>
        <family val="1"/>
      </rPr>
      <t>)</t>
    </r>
  </si>
  <si>
    <r>
      <t xml:space="preserve">  </t>
    </r>
    <r>
      <rPr>
        <b/>
        <sz val="11"/>
        <rFont val="宋体"/>
        <family val="0"/>
      </rPr>
      <t>建设市场管理与监督</t>
    </r>
    <r>
      <rPr>
        <b/>
        <sz val="11"/>
        <rFont val="Times New Roman"/>
        <family val="1"/>
      </rPr>
      <t>(</t>
    </r>
    <r>
      <rPr>
        <b/>
        <sz val="11"/>
        <rFont val="宋体"/>
        <family val="0"/>
      </rPr>
      <t>款</t>
    </r>
    <r>
      <rPr>
        <b/>
        <sz val="11"/>
        <rFont val="Times New Roman"/>
        <family val="1"/>
      </rPr>
      <t>)</t>
    </r>
  </si>
  <si>
    <r>
      <t xml:space="preserve">    </t>
    </r>
    <r>
      <rPr>
        <sz val="11"/>
        <rFont val="宋体"/>
        <family val="0"/>
      </rPr>
      <t>建设市场管理与监督</t>
    </r>
    <r>
      <rPr>
        <sz val="11"/>
        <rFont val="Times New Roman"/>
        <family val="1"/>
      </rPr>
      <t>(</t>
    </r>
    <r>
      <rPr>
        <sz val="11"/>
        <rFont val="宋体"/>
        <family val="0"/>
      </rPr>
      <t>项</t>
    </r>
    <r>
      <rPr>
        <sz val="11"/>
        <rFont val="Times New Roman"/>
        <family val="1"/>
      </rPr>
      <t>)</t>
    </r>
  </si>
  <si>
    <r>
      <t xml:space="preserve">  </t>
    </r>
    <r>
      <rPr>
        <b/>
        <sz val="11"/>
        <rFont val="宋体"/>
        <family val="0"/>
      </rPr>
      <t>其他城乡社区支出</t>
    </r>
    <r>
      <rPr>
        <b/>
        <sz val="11"/>
        <rFont val="Times New Roman"/>
        <family val="1"/>
      </rPr>
      <t>(</t>
    </r>
    <r>
      <rPr>
        <b/>
        <sz val="11"/>
        <rFont val="宋体"/>
        <family val="0"/>
      </rPr>
      <t>款</t>
    </r>
    <r>
      <rPr>
        <b/>
        <sz val="11"/>
        <rFont val="Times New Roman"/>
        <family val="1"/>
      </rPr>
      <t>)</t>
    </r>
  </si>
  <si>
    <r>
      <t xml:space="preserve">    </t>
    </r>
    <r>
      <rPr>
        <sz val="11"/>
        <rFont val="宋体"/>
        <family val="0"/>
      </rPr>
      <t>其他城乡社区支出</t>
    </r>
    <r>
      <rPr>
        <sz val="11"/>
        <rFont val="Times New Roman"/>
        <family val="1"/>
      </rPr>
      <t>(</t>
    </r>
    <r>
      <rPr>
        <sz val="11"/>
        <rFont val="宋体"/>
        <family val="0"/>
      </rPr>
      <t>项</t>
    </r>
    <r>
      <rPr>
        <sz val="11"/>
        <rFont val="Times New Roman"/>
        <family val="1"/>
      </rPr>
      <t>)</t>
    </r>
  </si>
  <si>
    <r>
      <rPr>
        <b/>
        <sz val="11"/>
        <rFont val="宋体"/>
        <family val="0"/>
      </rPr>
      <t>农林水支出</t>
    </r>
  </si>
  <si>
    <r>
      <t xml:space="preserve">  </t>
    </r>
    <r>
      <rPr>
        <b/>
        <sz val="11"/>
        <rFont val="宋体"/>
        <family val="0"/>
      </rPr>
      <t>农业农村</t>
    </r>
  </si>
  <si>
    <r>
      <t xml:space="preserve">    </t>
    </r>
    <r>
      <rPr>
        <sz val="11"/>
        <rFont val="宋体"/>
        <family val="0"/>
      </rPr>
      <t>农垦运行</t>
    </r>
  </si>
  <si>
    <r>
      <t xml:space="preserve">    </t>
    </r>
    <r>
      <rPr>
        <sz val="11"/>
        <rFont val="宋体"/>
        <family val="0"/>
      </rPr>
      <t>科技转化与推广服务</t>
    </r>
  </si>
  <si>
    <r>
      <t xml:space="preserve">    </t>
    </r>
    <r>
      <rPr>
        <sz val="11"/>
        <rFont val="宋体"/>
        <family val="0"/>
      </rPr>
      <t>病虫害控制</t>
    </r>
  </si>
  <si>
    <r>
      <t xml:space="preserve">    </t>
    </r>
    <r>
      <rPr>
        <sz val="11"/>
        <rFont val="宋体"/>
        <family val="0"/>
      </rPr>
      <t>农产品质量安全</t>
    </r>
  </si>
  <si>
    <r>
      <t xml:space="preserve">    </t>
    </r>
    <r>
      <rPr>
        <sz val="11"/>
        <rFont val="宋体"/>
        <family val="0"/>
      </rPr>
      <t>执法监管</t>
    </r>
  </si>
  <si>
    <r>
      <t xml:space="preserve">    </t>
    </r>
    <r>
      <rPr>
        <sz val="11"/>
        <rFont val="宋体"/>
        <family val="0"/>
      </rPr>
      <t>统计监测与信息服务</t>
    </r>
  </si>
  <si>
    <r>
      <t xml:space="preserve">    </t>
    </r>
    <r>
      <rPr>
        <sz val="11"/>
        <rFont val="宋体"/>
        <family val="0"/>
      </rPr>
      <t>行业业务管理</t>
    </r>
  </si>
  <si>
    <r>
      <t xml:space="preserve">    </t>
    </r>
    <r>
      <rPr>
        <sz val="11"/>
        <rFont val="宋体"/>
        <family val="0"/>
      </rPr>
      <t>对外交流与合作</t>
    </r>
  </si>
  <si>
    <r>
      <t xml:space="preserve">    </t>
    </r>
    <r>
      <rPr>
        <sz val="11"/>
        <rFont val="宋体"/>
        <family val="0"/>
      </rPr>
      <t>防灾救灾</t>
    </r>
  </si>
  <si>
    <r>
      <t xml:space="preserve">    </t>
    </r>
    <r>
      <rPr>
        <sz val="11"/>
        <rFont val="宋体"/>
        <family val="0"/>
      </rPr>
      <t>稳定农民收入补贴</t>
    </r>
  </si>
  <si>
    <r>
      <t xml:space="preserve">    </t>
    </r>
    <r>
      <rPr>
        <sz val="11"/>
        <rFont val="宋体"/>
        <family val="0"/>
      </rPr>
      <t>农业结构调整补贴</t>
    </r>
  </si>
  <si>
    <r>
      <t xml:space="preserve">    </t>
    </r>
    <r>
      <rPr>
        <sz val="11"/>
        <rFont val="宋体"/>
        <family val="0"/>
      </rPr>
      <t>农业生产发展</t>
    </r>
  </si>
  <si>
    <r>
      <t xml:space="preserve">    </t>
    </r>
    <r>
      <rPr>
        <sz val="11"/>
        <rFont val="宋体"/>
        <family val="0"/>
      </rPr>
      <t>农村合作经济</t>
    </r>
  </si>
  <si>
    <r>
      <t xml:space="preserve">    </t>
    </r>
    <r>
      <rPr>
        <sz val="11"/>
        <rFont val="宋体"/>
        <family val="0"/>
      </rPr>
      <t>农产品加工与促销</t>
    </r>
  </si>
  <si>
    <r>
      <t xml:space="preserve">    </t>
    </r>
    <r>
      <rPr>
        <sz val="11"/>
        <rFont val="宋体"/>
        <family val="0"/>
      </rPr>
      <t>农村社会事业</t>
    </r>
  </si>
  <si>
    <r>
      <t xml:space="preserve">    </t>
    </r>
    <r>
      <rPr>
        <sz val="11"/>
        <rFont val="宋体"/>
        <family val="0"/>
      </rPr>
      <t>农业资源保护修复与利用</t>
    </r>
  </si>
  <si>
    <r>
      <t xml:space="preserve">    </t>
    </r>
    <r>
      <rPr>
        <sz val="11"/>
        <rFont val="宋体"/>
        <family val="0"/>
      </rPr>
      <t>农村道路建设</t>
    </r>
  </si>
  <si>
    <r>
      <t xml:space="preserve">    </t>
    </r>
    <r>
      <rPr>
        <sz val="11"/>
        <rFont val="宋体"/>
        <family val="0"/>
      </rPr>
      <t>渔业发展</t>
    </r>
  </si>
  <si>
    <r>
      <t xml:space="preserve">    </t>
    </r>
    <r>
      <rPr>
        <sz val="11"/>
        <rFont val="宋体"/>
        <family val="0"/>
      </rPr>
      <t>对高校毕业生到基层任职补助</t>
    </r>
  </si>
  <si>
    <r>
      <t xml:space="preserve">    </t>
    </r>
    <r>
      <rPr>
        <sz val="11"/>
        <rFont val="宋体"/>
        <family val="0"/>
      </rPr>
      <t>农田建设</t>
    </r>
  </si>
  <si>
    <r>
      <t xml:space="preserve">    </t>
    </r>
    <r>
      <rPr>
        <sz val="11"/>
        <rFont val="宋体"/>
        <family val="0"/>
      </rPr>
      <t>其他农业农村支出</t>
    </r>
  </si>
  <si>
    <r>
      <t xml:space="preserve">  </t>
    </r>
    <r>
      <rPr>
        <b/>
        <sz val="11"/>
        <rFont val="宋体"/>
        <family val="0"/>
      </rPr>
      <t>林业和草原</t>
    </r>
  </si>
  <si>
    <r>
      <t xml:space="preserve">    </t>
    </r>
    <r>
      <rPr>
        <sz val="11"/>
        <rFont val="宋体"/>
        <family val="0"/>
      </rPr>
      <t>事业机构</t>
    </r>
  </si>
  <si>
    <r>
      <t xml:space="preserve">    </t>
    </r>
    <r>
      <rPr>
        <sz val="11"/>
        <rFont val="宋体"/>
        <family val="0"/>
      </rPr>
      <t>森林资源培育</t>
    </r>
  </si>
  <si>
    <r>
      <t xml:space="preserve">    </t>
    </r>
    <r>
      <rPr>
        <sz val="11"/>
        <rFont val="宋体"/>
        <family val="0"/>
      </rPr>
      <t>技术推广与转化</t>
    </r>
  </si>
  <si>
    <r>
      <t xml:space="preserve">    </t>
    </r>
    <r>
      <rPr>
        <sz val="11"/>
        <rFont val="宋体"/>
        <family val="0"/>
      </rPr>
      <t>森林资源管理</t>
    </r>
  </si>
  <si>
    <r>
      <t xml:space="preserve">    </t>
    </r>
    <r>
      <rPr>
        <sz val="11"/>
        <rFont val="宋体"/>
        <family val="0"/>
      </rPr>
      <t>森林生态效益补偿</t>
    </r>
  </si>
  <si>
    <r>
      <t xml:space="preserve">    </t>
    </r>
    <r>
      <rPr>
        <sz val="11"/>
        <rFont val="宋体"/>
        <family val="0"/>
      </rPr>
      <t>动植物保护</t>
    </r>
  </si>
  <si>
    <r>
      <t xml:space="preserve">    </t>
    </r>
    <r>
      <rPr>
        <sz val="11"/>
        <rFont val="宋体"/>
        <family val="0"/>
      </rPr>
      <t>湿地保护</t>
    </r>
  </si>
  <si>
    <r>
      <t xml:space="preserve">    </t>
    </r>
    <r>
      <rPr>
        <sz val="11"/>
        <rFont val="宋体"/>
        <family val="0"/>
      </rPr>
      <t>执法与监督</t>
    </r>
  </si>
  <si>
    <r>
      <t xml:space="preserve">    </t>
    </r>
    <r>
      <rPr>
        <sz val="11"/>
        <rFont val="宋体"/>
        <family val="0"/>
      </rPr>
      <t>防沙治沙</t>
    </r>
  </si>
  <si>
    <r>
      <t xml:space="preserve">    </t>
    </r>
    <r>
      <rPr>
        <sz val="11"/>
        <rFont val="宋体"/>
        <family val="0"/>
      </rPr>
      <t>对外合作与交流</t>
    </r>
  </si>
  <si>
    <r>
      <t xml:space="preserve">    </t>
    </r>
    <r>
      <rPr>
        <sz val="11"/>
        <rFont val="宋体"/>
        <family val="0"/>
      </rPr>
      <t>产业化管理</t>
    </r>
  </si>
  <si>
    <r>
      <t xml:space="preserve">    </t>
    </r>
    <r>
      <rPr>
        <sz val="11"/>
        <rFont val="宋体"/>
        <family val="0"/>
      </rPr>
      <t>信息管理</t>
    </r>
  </si>
  <si>
    <r>
      <t xml:space="preserve">    </t>
    </r>
    <r>
      <rPr>
        <sz val="11"/>
        <rFont val="宋体"/>
        <family val="0"/>
      </rPr>
      <t>林区公共支出</t>
    </r>
  </si>
  <si>
    <r>
      <t xml:space="preserve">    </t>
    </r>
    <r>
      <rPr>
        <sz val="11"/>
        <rFont val="宋体"/>
        <family val="0"/>
      </rPr>
      <t>贷款贴息</t>
    </r>
  </si>
  <si>
    <r>
      <t xml:space="preserve">    </t>
    </r>
    <r>
      <rPr>
        <sz val="11"/>
        <rFont val="宋体"/>
        <family val="0"/>
      </rPr>
      <t>林业草原防灾减灾</t>
    </r>
  </si>
  <si>
    <r>
      <t xml:space="preserve">    </t>
    </r>
    <r>
      <rPr>
        <sz val="11"/>
        <rFont val="宋体"/>
        <family val="0"/>
      </rPr>
      <t>草原管理</t>
    </r>
  </si>
  <si>
    <r>
      <t xml:space="preserve">    </t>
    </r>
    <r>
      <rPr>
        <sz val="11"/>
        <rFont val="宋体"/>
        <family val="0"/>
      </rPr>
      <t>其他林业和草原支出</t>
    </r>
  </si>
  <si>
    <r>
      <t xml:space="preserve">  </t>
    </r>
    <r>
      <rPr>
        <b/>
        <sz val="11"/>
        <rFont val="宋体"/>
        <family val="0"/>
      </rPr>
      <t>水利</t>
    </r>
  </si>
  <si>
    <r>
      <t xml:space="preserve">    </t>
    </r>
    <r>
      <rPr>
        <sz val="11"/>
        <rFont val="宋体"/>
        <family val="0"/>
      </rPr>
      <t>水利行业业务管理</t>
    </r>
  </si>
  <si>
    <r>
      <t xml:space="preserve">    </t>
    </r>
    <r>
      <rPr>
        <sz val="11"/>
        <rFont val="宋体"/>
        <family val="0"/>
      </rPr>
      <t>水利工程建设</t>
    </r>
  </si>
  <si>
    <r>
      <t xml:space="preserve">    </t>
    </r>
    <r>
      <rPr>
        <sz val="11"/>
        <rFont val="宋体"/>
        <family val="0"/>
      </rPr>
      <t>水利工程运行与维护</t>
    </r>
  </si>
  <si>
    <r>
      <t xml:space="preserve">    </t>
    </r>
    <r>
      <rPr>
        <sz val="11"/>
        <rFont val="宋体"/>
        <family val="0"/>
      </rPr>
      <t>长江黄河等流域管理</t>
    </r>
  </si>
  <si>
    <r>
      <t xml:space="preserve">    </t>
    </r>
    <r>
      <rPr>
        <sz val="11"/>
        <rFont val="宋体"/>
        <family val="0"/>
      </rPr>
      <t>水利前期工作</t>
    </r>
  </si>
  <si>
    <r>
      <t xml:space="preserve">    </t>
    </r>
    <r>
      <rPr>
        <sz val="11"/>
        <rFont val="宋体"/>
        <family val="0"/>
      </rPr>
      <t>水利执法监督</t>
    </r>
  </si>
  <si>
    <r>
      <t xml:space="preserve">    </t>
    </r>
    <r>
      <rPr>
        <sz val="11"/>
        <rFont val="宋体"/>
        <family val="0"/>
      </rPr>
      <t>水土保持</t>
    </r>
  </si>
  <si>
    <r>
      <t xml:space="preserve">    </t>
    </r>
    <r>
      <rPr>
        <sz val="11"/>
        <rFont val="宋体"/>
        <family val="0"/>
      </rPr>
      <t>水资源节约管理与保护</t>
    </r>
  </si>
  <si>
    <r>
      <t xml:space="preserve">    </t>
    </r>
    <r>
      <rPr>
        <sz val="11"/>
        <rFont val="宋体"/>
        <family val="0"/>
      </rPr>
      <t>水质监测</t>
    </r>
  </si>
  <si>
    <r>
      <t xml:space="preserve">    </t>
    </r>
    <r>
      <rPr>
        <sz val="11"/>
        <rFont val="宋体"/>
        <family val="0"/>
      </rPr>
      <t>水文测报</t>
    </r>
  </si>
  <si>
    <r>
      <t xml:space="preserve">    </t>
    </r>
    <r>
      <rPr>
        <sz val="11"/>
        <rFont val="宋体"/>
        <family val="0"/>
      </rPr>
      <t>防汛</t>
    </r>
  </si>
  <si>
    <r>
      <t xml:space="preserve">    </t>
    </r>
    <r>
      <rPr>
        <sz val="11"/>
        <rFont val="宋体"/>
        <family val="0"/>
      </rPr>
      <t>抗旱</t>
    </r>
  </si>
  <si>
    <r>
      <t xml:space="preserve">    </t>
    </r>
    <r>
      <rPr>
        <sz val="11"/>
        <rFont val="宋体"/>
        <family val="0"/>
      </rPr>
      <t>农村水利</t>
    </r>
  </si>
  <si>
    <r>
      <t xml:space="preserve">    </t>
    </r>
    <r>
      <rPr>
        <sz val="11"/>
        <rFont val="宋体"/>
        <family val="0"/>
      </rPr>
      <t>水利技术推广</t>
    </r>
  </si>
  <si>
    <r>
      <t xml:space="preserve">    </t>
    </r>
    <r>
      <rPr>
        <sz val="11"/>
        <rFont val="宋体"/>
        <family val="0"/>
      </rPr>
      <t>国际河流治理与管理</t>
    </r>
  </si>
  <si>
    <r>
      <t xml:space="preserve">    </t>
    </r>
    <r>
      <rPr>
        <sz val="11"/>
        <rFont val="宋体"/>
        <family val="0"/>
      </rPr>
      <t>江河湖库水系综合整治</t>
    </r>
  </si>
  <si>
    <r>
      <t xml:space="preserve">    </t>
    </r>
    <r>
      <rPr>
        <sz val="11"/>
        <rFont val="宋体"/>
        <family val="0"/>
      </rPr>
      <t>大中型水库移民后期扶持专项支出</t>
    </r>
  </si>
  <si>
    <r>
      <t xml:space="preserve">    </t>
    </r>
    <r>
      <rPr>
        <sz val="11"/>
        <rFont val="宋体"/>
        <family val="0"/>
      </rPr>
      <t>水利安全监督</t>
    </r>
  </si>
  <si>
    <r>
      <t xml:space="preserve">    </t>
    </r>
    <r>
      <rPr>
        <sz val="11"/>
        <rFont val="宋体"/>
        <family val="0"/>
      </rPr>
      <t>水利建设征地及移民支出</t>
    </r>
  </si>
  <si>
    <r>
      <t xml:space="preserve">    </t>
    </r>
    <r>
      <rPr>
        <sz val="11"/>
        <rFont val="宋体"/>
        <family val="0"/>
      </rPr>
      <t>农村人畜饮水</t>
    </r>
  </si>
  <si>
    <r>
      <t xml:space="preserve">    </t>
    </r>
    <r>
      <rPr>
        <sz val="11"/>
        <rFont val="宋体"/>
        <family val="0"/>
      </rPr>
      <t>南水北调工程建设</t>
    </r>
  </si>
  <si>
    <r>
      <t xml:space="preserve">    </t>
    </r>
    <r>
      <rPr>
        <sz val="11"/>
        <rFont val="宋体"/>
        <family val="0"/>
      </rPr>
      <t>南水北调工程管理</t>
    </r>
  </si>
  <si>
    <r>
      <t xml:space="preserve">    </t>
    </r>
    <r>
      <rPr>
        <sz val="11"/>
        <rFont val="宋体"/>
        <family val="0"/>
      </rPr>
      <t>其他水利支出</t>
    </r>
  </si>
  <si>
    <r>
      <t xml:space="preserve">  </t>
    </r>
    <r>
      <rPr>
        <b/>
        <sz val="11"/>
        <rFont val="宋体"/>
        <family val="0"/>
      </rPr>
      <t>巩固脱贫衔接乡村振兴</t>
    </r>
  </si>
  <si>
    <r>
      <t xml:space="preserve">    </t>
    </r>
    <r>
      <rPr>
        <sz val="11"/>
        <rFont val="宋体"/>
        <family val="0"/>
      </rPr>
      <t>农村基础设施建设</t>
    </r>
  </si>
  <si>
    <r>
      <t xml:space="preserve">    </t>
    </r>
    <r>
      <rPr>
        <sz val="11"/>
        <rFont val="宋体"/>
        <family val="0"/>
      </rPr>
      <t>生产发展</t>
    </r>
  </si>
  <si>
    <r>
      <t xml:space="preserve">    </t>
    </r>
    <r>
      <rPr>
        <sz val="11"/>
        <rFont val="宋体"/>
        <family val="0"/>
      </rPr>
      <t>社会发展</t>
    </r>
  </si>
  <si>
    <r>
      <t xml:space="preserve">    </t>
    </r>
    <r>
      <rPr>
        <sz val="11"/>
        <rFont val="宋体"/>
        <family val="0"/>
      </rPr>
      <t>贷款奖补和贴息</t>
    </r>
  </si>
  <si>
    <r>
      <t xml:space="preserve">    “</t>
    </r>
    <r>
      <rPr>
        <sz val="11"/>
        <rFont val="宋体"/>
        <family val="0"/>
      </rPr>
      <t>三西</t>
    </r>
    <r>
      <rPr>
        <sz val="11"/>
        <rFont val="Times New Roman"/>
        <family val="1"/>
      </rPr>
      <t>”</t>
    </r>
    <r>
      <rPr>
        <sz val="11"/>
        <rFont val="宋体"/>
        <family val="0"/>
      </rPr>
      <t>农业建设专项补助</t>
    </r>
  </si>
  <si>
    <r>
      <t xml:space="preserve">    </t>
    </r>
    <r>
      <rPr>
        <sz val="11"/>
        <rFont val="宋体"/>
        <family val="0"/>
      </rPr>
      <t>其他巩固脱贫衔接乡村振兴支出</t>
    </r>
  </si>
  <si>
    <r>
      <t xml:space="preserve">  </t>
    </r>
    <r>
      <rPr>
        <b/>
        <sz val="11"/>
        <rFont val="宋体"/>
        <family val="0"/>
      </rPr>
      <t>农村综合改革</t>
    </r>
  </si>
  <si>
    <r>
      <t xml:space="preserve">    </t>
    </r>
    <r>
      <rPr>
        <sz val="11"/>
        <rFont val="宋体"/>
        <family val="0"/>
      </rPr>
      <t>对村级公益事业建设的补助</t>
    </r>
  </si>
  <si>
    <r>
      <t xml:space="preserve">    </t>
    </r>
    <r>
      <rPr>
        <sz val="11"/>
        <rFont val="宋体"/>
        <family val="0"/>
      </rPr>
      <t>国有农场办社会职能改革补助</t>
    </r>
  </si>
  <si>
    <r>
      <t xml:space="preserve">    </t>
    </r>
    <r>
      <rPr>
        <sz val="11"/>
        <rFont val="宋体"/>
        <family val="0"/>
      </rPr>
      <t>对村民委员会和村党支部的补助</t>
    </r>
  </si>
  <si>
    <r>
      <t xml:space="preserve">    </t>
    </r>
    <r>
      <rPr>
        <sz val="11"/>
        <rFont val="宋体"/>
        <family val="0"/>
      </rPr>
      <t>对村集体经济组织的补助</t>
    </r>
  </si>
  <si>
    <r>
      <t xml:space="preserve">    </t>
    </r>
    <r>
      <rPr>
        <sz val="11"/>
        <rFont val="宋体"/>
        <family val="0"/>
      </rPr>
      <t>农村综合改革示范试点补助</t>
    </r>
  </si>
  <si>
    <r>
      <t xml:space="preserve">    </t>
    </r>
    <r>
      <rPr>
        <sz val="11"/>
        <rFont val="宋体"/>
        <family val="0"/>
      </rPr>
      <t>其他农村综合改革支出</t>
    </r>
  </si>
  <si>
    <r>
      <t xml:space="preserve">  </t>
    </r>
    <r>
      <rPr>
        <b/>
        <sz val="11"/>
        <rFont val="宋体"/>
        <family val="0"/>
      </rPr>
      <t>普惠金融发展支出</t>
    </r>
  </si>
  <si>
    <r>
      <t xml:space="preserve">    </t>
    </r>
    <r>
      <rPr>
        <sz val="11"/>
        <rFont val="宋体"/>
        <family val="0"/>
      </rPr>
      <t>支持农村金融机构</t>
    </r>
  </si>
  <si>
    <r>
      <t xml:space="preserve">    </t>
    </r>
    <r>
      <rPr>
        <sz val="11"/>
        <rFont val="宋体"/>
        <family val="0"/>
      </rPr>
      <t>农业保险保费补贴</t>
    </r>
  </si>
  <si>
    <r>
      <t xml:space="preserve">    </t>
    </r>
    <r>
      <rPr>
        <sz val="11"/>
        <rFont val="宋体"/>
        <family val="0"/>
      </rPr>
      <t>创业担保贷款贴息及奖补</t>
    </r>
  </si>
  <si>
    <r>
      <t xml:space="preserve">    </t>
    </r>
    <r>
      <rPr>
        <sz val="11"/>
        <rFont val="宋体"/>
        <family val="0"/>
      </rPr>
      <t>补充创业担保贷款基金</t>
    </r>
  </si>
  <si>
    <r>
      <t xml:space="preserve">    </t>
    </r>
    <r>
      <rPr>
        <sz val="11"/>
        <rFont val="宋体"/>
        <family val="0"/>
      </rPr>
      <t>其他普惠金融发展支出</t>
    </r>
  </si>
  <si>
    <r>
      <t xml:space="preserve">  </t>
    </r>
    <r>
      <rPr>
        <b/>
        <sz val="11"/>
        <rFont val="宋体"/>
        <family val="0"/>
      </rPr>
      <t>目标价格补贴</t>
    </r>
  </si>
  <si>
    <r>
      <t xml:space="preserve">    </t>
    </r>
    <r>
      <rPr>
        <sz val="11"/>
        <rFont val="宋体"/>
        <family val="0"/>
      </rPr>
      <t>棉花目标价格补贴</t>
    </r>
  </si>
  <si>
    <r>
      <t xml:space="preserve">    </t>
    </r>
    <r>
      <rPr>
        <sz val="11"/>
        <rFont val="宋体"/>
        <family val="0"/>
      </rPr>
      <t>其他目标价格补贴</t>
    </r>
  </si>
  <si>
    <r>
      <t xml:space="preserve">  </t>
    </r>
    <r>
      <rPr>
        <b/>
        <sz val="11"/>
        <rFont val="宋体"/>
        <family val="0"/>
      </rPr>
      <t>其他农林水支出</t>
    </r>
    <r>
      <rPr>
        <b/>
        <sz val="11"/>
        <rFont val="Times New Roman"/>
        <family val="1"/>
      </rPr>
      <t>(</t>
    </r>
    <r>
      <rPr>
        <b/>
        <sz val="11"/>
        <rFont val="宋体"/>
        <family val="0"/>
      </rPr>
      <t>款</t>
    </r>
    <r>
      <rPr>
        <b/>
        <sz val="11"/>
        <rFont val="Times New Roman"/>
        <family val="1"/>
      </rPr>
      <t>)</t>
    </r>
  </si>
  <si>
    <r>
      <t xml:space="preserve">    </t>
    </r>
    <r>
      <rPr>
        <sz val="11"/>
        <rFont val="宋体"/>
        <family val="0"/>
      </rPr>
      <t>化解其他公益性乡村债务支出</t>
    </r>
  </si>
  <si>
    <r>
      <t xml:space="preserve">    </t>
    </r>
    <r>
      <rPr>
        <sz val="11"/>
        <rFont val="宋体"/>
        <family val="0"/>
      </rPr>
      <t>其他农林水支出</t>
    </r>
    <r>
      <rPr>
        <sz val="11"/>
        <rFont val="Times New Roman"/>
        <family val="1"/>
      </rPr>
      <t>(</t>
    </r>
    <r>
      <rPr>
        <sz val="11"/>
        <rFont val="宋体"/>
        <family val="0"/>
      </rPr>
      <t>项</t>
    </r>
    <r>
      <rPr>
        <sz val="11"/>
        <rFont val="Times New Roman"/>
        <family val="1"/>
      </rPr>
      <t>)</t>
    </r>
  </si>
  <si>
    <r>
      <rPr>
        <b/>
        <sz val="11"/>
        <rFont val="宋体"/>
        <family val="0"/>
      </rPr>
      <t>交通运输支出</t>
    </r>
  </si>
  <si>
    <r>
      <t xml:space="preserve">  </t>
    </r>
    <r>
      <rPr>
        <b/>
        <sz val="11"/>
        <rFont val="宋体"/>
        <family val="0"/>
      </rPr>
      <t>公路水路运输</t>
    </r>
  </si>
  <si>
    <r>
      <t xml:space="preserve">    </t>
    </r>
    <r>
      <rPr>
        <sz val="11"/>
        <rFont val="宋体"/>
        <family val="0"/>
      </rPr>
      <t>公路建设</t>
    </r>
  </si>
  <si>
    <r>
      <t xml:space="preserve">    </t>
    </r>
    <r>
      <rPr>
        <sz val="11"/>
        <rFont val="宋体"/>
        <family val="0"/>
      </rPr>
      <t>公路养护</t>
    </r>
  </si>
  <si>
    <r>
      <t xml:space="preserve">    </t>
    </r>
    <r>
      <rPr>
        <sz val="11"/>
        <rFont val="宋体"/>
        <family val="0"/>
      </rPr>
      <t>交通运输信息化建设</t>
    </r>
  </si>
  <si>
    <r>
      <t xml:space="preserve">    </t>
    </r>
    <r>
      <rPr>
        <sz val="11"/>
        <rFont val="宋体"/>
        <family val="0"/>
      </rPr>
      <t>公路和运输安全</t>
    </r>
  </si>
  <si>
    <r>
      <t xml:space="preserve">    </t>
    </r>
    <r>
      <rPr>
        <sz val="11"/>
        <rFont val="宋体"/>
        <family val="0"/>
      </rPr>
      <t>公路还贷专项</t>
    </r>
  </si>
  <si>
    <r>
      <t xml:space="preserve">    </t>
    </r>
    <r>
      <rPr>
        <sz val="11"/>
        <rFont val="宋体"/>
        <family val="0"/>
      </rPr>
      <t>公路运输管理</t>
    </r>
  </si>
  <si>
    <r>
      <t xml:space="preserve">    </t>
    </r>
    <r>
      <rPr>
        <sz val="11"/>
        <rFont val="宋体"/>
        <family val="0"/>
      </rPr>
      <t>公路和运输技术标准化建设</t>
    </r>
  </si>
  <si>
    <r>
      <t xml:space="preserve">    </t>
    </r>
    <r>
      <rPr>
        <sz val="11"/>
        <rFont val="宋体"/>
        <family val="0"/>
      </rPr>
      <t>港口设施</t>
    </r>
  </si>
  <si>
    <r>
      <t xml:space="preserve">    </t>
    </r>
    <r>
      <rPr>
        <sz val="11"/>
        <rFont val="宋体"/>
        <family val="0"/>
      </rPr>
      <t>航道维护</t>
    </r>
  </si>
  <si>
    <r>
      <t xml:space="preserve">    </t>
    </r>
    <r>
      <rPr>
        <sz val="11"/>
        <rFont val="宋体"/>
        <family val="0"/>
      </rPr>
      <t>船舶检验</t>
    </r>
  </si>
  <si>
    <r>
      <t xml:space="preserve">    </t>
    </r>
    <r>
      <rPr>
        <sz val="11"/>
        <rFont val="宋体"/>
        <family val="0"/>
      </rPr>
      <t>救助打捞</t>
    </r>
  </si>
  <si>
    <r>
      <t xml:space="preserve">    </t>
    </r>
    <r>
      <rPr>
        <sz val="11"/>
        <rFont val="宋体"/>
        <family val="0"/>
      </rPr>
      <t>内河运输</t>
    </r>
  </si>
  <si>
    <r>
      <t xml:space="preserve">    </t>
    </r>
    <r>
      <rPr>
        <sz val="11"/>
        <rFont val="宋体"/>
        <family val="0"/>
      </rPr>
      <t>远洋运输</t>
    </r>
  </si>
  <si>
    <r>
      <t xml:space="preserve">    </t>
    </r>
    <r>
      <rPr>
        <sz val="11"/>
        <rFont val="宋体"/>
        <family val="0"/>
      </rPr>
      <t>海事管理</t>
    </r>
  </si>
  <si>
    <r>
      <t xml:space="preserve">    </t>
    </r>
    <r>
      <rPr>
        <sz val="11"/>
        <rFont val="宋体"/>
        <family val="0"/>
      </rPr>
      <t>航标事业发展支出</t>
    </r>
  </si>
  <si>
    <r>
      <t xml:space="preserve">    </t>
    </r>
    <r>
      <rPr>
        <sz val="11"/>
        <rFont val="宋体"/>
        <family val="0"/>
      </rPr>
      <t>水路运输管理支出</t>
    </r>
  </si>
  <si>
    <r>
      <t xml:space="preserve">    </t>
    </r>
    <r>
      <rPr>
        <sz val="11"/>
        <rFont val="宋体"/>
        <family val="0"/>
      </rPr>
      <t>口岸建设</t>
    </r>
  </si>
  <si>
    <r>
      <t xml:space="preserve">    </t>
    </r>
    <r>
      <rPr>
        <sz val="11"/>
        <rFont val="宋体"/>
        <family val="0"/>
      </rPr>
      <t>其他公路水路运输支出</t>
    </r>
  </si>
  <si>
    <r>
      <t xml:space="preserve">  </t>
    </r>
    <r>
      <rPr>
        <b/>
        <sz val="11"/>
        <rFont val="宋体"/>
        <family val="0"/>
      </rPr>
      <t>铁路运输</t>
    </r>
  </si>
  <si>
    <r>
      <t xml:space="preserve">    </t>
    </r>
    <r>
      <rPr>
        <sz val="11"/>
        <rFont val="宋体"/>
        <family val="0"/>
      </rPr>
      <t>铁路路网建设</t>
    </r>
  </si>
  <si>
    <r>
      <t xml:space="preserve">    </t>
    </r>
    <r>
      <rPr>
        <sz val="11"/>
        <rFont val="宋体"/>
        <family val="0"/>
      </rPr>
      <t>铁路还贷专项</t>
    </r>
  </si>
  <si>
    <r>
      <t xml:space="preserve">    </t>
    </r>
    <r>
      <rPr>
        <sz val="11"/>
        <rFont val="宋体"/>
        <family val="0"/>
      </rPr>
      <t>铁路安全</t>
    </r>
  </si>
  <si>
    <r>
      <t xml:space="preserve">    </t>
    </r>
    <r>
      <rPr>
        <sz val="11"/>
        <rFont val="宋体"/>
        <family val="0"/>
      </rPr>
      <t>铁路专项运输</t>
    </r>
  </si>
  <si>
    <r>
      <t xml:space="preserve">    </t>
    </r>
    <r>
      <rPr>
        <sz val="11"/>
        <rFont val="宋体"/>
        <family val="0"/>
      </rPr>
      <t>行业监管</t>
    </r>
  </si>
  <si>
    <r>
      <t xml:space="preserve">    </t>
    </r>
    <r>
      <rPr>
        <sz val="11"/>
        <rFont val="宋体"/>
        <family val="0"/>
      </rPr>
      <t>其他铁路运输支出</t>
    </r>
  </si>
  <si>
    <r>
      <t xml:space="preserve">  </t>
    </r>
    <r>
      <rPr>
        <b/>
        <sz val="11"/>
        <rFont val="宋体"/>
        <family val="0"/>
      </rPr>
      <t>民用航空运输</t>
    </r>
  </si>
  <si>
    <r>
      <t xml:space="preserve">    </t>
    </r>
    <r>
      <rPr>
        <sz val="11"/>
        <rFont val="宋体"/>
        <family val="0"/>
      </rPr>
      <t>机场建设</t>
    </r>
  </si>
  <si>
    <r>
      <t xml:space="preserve">    </t>
    </r>
    <r>
      <rPr>
        <sz val="11"/>
        <rFont val="宋体"/>
        <family val="0"/>
      </rPr>
      <t>空管系统建设</t>
    </r>
  </si>
  <si>
    <r>
      <t xml:space="preserve">    </t>
    </r>
    <r>
      <rPr>
        <sz val="11"/>
        <rFont val="宋体"/>
        <family val="0"/>
      </rPr>
      <t>民航还贷专项支出</t>
    </r>
  </si>
  <si>
    <r>
      <t xml:space="preserve">    </t>
    </r>
    <r>
      <rPr>
        <sz val="11"/>
        <rFont val="宋体"/>
        <family val="0"/>
      </rPr>
      <t>民用航空安全</t>
    </r>
  </si>
  <si>
    <r>
      <t xml:space="preserve">    </t>
    </r>
    <r>
      <rPr>
        <sz val="11"/>
        <rFont val="宋体"/>
        <family val="0"/>
      </rPr>
      <t>民航专项运输</t>
    </r>
  </si>
  <si>
    <r>
      <t xml:space="preserve">    </t>
    </r>
    <r>
      <rPr>
        <sz val="11"/>
        <rFont val="宋体"/>
        <family val="0"/>
      </rPr>
      <t>其他民用航空运输支出</t>
    </r>
  </si>
  <si>
    <r>
      <t xml:space="preserve">  </t>
    </r>
    <r>
      <rPr>
        <b/>
        <sz val="11"/>
        <rFont val="宋体"/>
        <family val="0"/>
      </rPr>
      <t>邮政业支出</t>
    </r>
  </si>
  <si>
    <r>
      <t xml:space="preserve">    </t>
    </r>
    <r>
      <rPr>
        <sz val="11"/>
        <rFont val="宋体"/>
        <family val="0"/>
      </rPr>
      <t>邮政普遍服务与特殊服务</t>
    </r>
  </si>
  <si>
    <r>
      <t xml:space="preserve">    </t>
    </r>
    <r>
      <rPr>
        <sz val="11"/>
        <rFont val="宋体"/>
        <family val="0"/>
      </rPr>
      <t>其他邮政业支出</t>
    </r>
  </si>
  <si>
    <r>
      <t xml:space="preserve">  </t>
    </r>
    <r>
      <rPr>
        <b/>
        <sz val="11"/>
        <rFont val="宋体"/>
        <family val="0"/>
      </rPr>
      <t>车辆购置税支出</t>
    </r>
  </si>
  <si>
    <r>
      <t xml:space="preserve">    </t>
    </r>
    <r>
      <rPr>
        <sz val="11"/>
        <rFont val="宋体"/>
        <family val="0"/>
      </rPr>
      <t>车辆购置税用于公路等基础设施建设支出</t>
    </r>
  </si>
  <si>
    <r>
      <t xml:space="preserve">    </t>
    </r>
    <r>
      <rPr>
        <sz val="11"/>
        <rFont val="宋体"/>
        <family val="0"/>
      </rPr>
      <t>车辆购置税用于农村公路建设支出</t>
    </r>
  </si>
  <si>
    <r>
      <t xml:space="preserve">    </t>
    </r>
    <r>
      <rPr>
        <sz val="11"/>
        <rFont val="宋体"/>
        <family val="0"/>
      </rPr>
      <t>车辆购置税用于老旧汽车报废更新补贴</t>
    </r>
  </si>
  <si>
    <r>
      <t xml:space="preserve">    </t>
    </r>
    <r>
      <rPr>
        <sz val="11"/>
        <rFont val="宋体"/>
        <family val="0"/>
      </rPr>
      <t>车辆购置税其他支出</t>
    </r>
  </si>
  <si>
    <r>
      <t xml:space="preserve">  </t>
    </r>
    <r>
      <rPr>
        <b/>
        <sz val="11"/>
        <rFont val="宋体"/>
        <family val="0"/>
      </rPr>
      <t>其他交通运输支出</t>
    </r>
    <r>
      <rPr>
        <b/>
        <sz val="11"/>
        <rFont val="Times New Roman"/>
        <family val="1"/>
      </rPr>
      <t>(</t>
    </r>
    <r>
      <rPr>
        <b/>
        <sz val="11"/>
        <rFont val="宋体"/>
        <family val="0"/>
      </rPr>
      <t>款</t>
    </r>
    <r>
      <rPr>
        <b/>
        <sz val="11"/>
        <rFont val="Times New Roman"/>
        <family val="1"/>
      </rPr>
      <t>)</t>
    </r>
  </si>
  <si>
    <r>
      <t xml:space="preserve">    </t>
    </r>
    <r>
      <rPr>
        <sz val="11"/>
        <rFont val="宋体"/>
        <family val="0"/>
      </rPr>
      <t>公共交通运营补助</t>
    </r>
  </si>
  <si>
    <r>
      <t xml:space="preserve">    </t>
    </r>
    <r>
      <rPr>
        <sz val="11"/>
        <rFont val="宋体"/>
        <family val="0"/>
      </rPr>
      <t>其他交通运输支出</t>
    </r>
    <r>
      <rPr>
        <sz val="11"/>
        <rFont val="Times New Roman"/>
        <family val="1"/>
      </rPr>
      <t>(</t>
    </r>
    <r>
      <rPr>
        <sz val="11"/>
        <rFont val="宋体"/>
        <family val="0"/>
      </rPr>
      <t>项</t>
    </r>
    <r>
      <rPr>
        <sz val="11"/>
        <rFont val="Times New Roman"/>
        <family val="1"/>
      </rPr>
      <t>)</t>
    </r>
  </si>
  <si>
    <r>
      <rPr>
        <b/>
        <sz val="11"/>
        <rFont val="宋体"/>
        <family val="0"/>
      </rPr>
      <t>资源勘探工业信息等支出</t>
    </r>
  </si>
  <si>
    <r>
      <t xml:space="preserve">  </t>
    </r>
    <r>
      <rPr>
        <b/>
        <sz val="11"/>
        <rFont val="宋体"/>
        <family val="0"/>
      </rPr>
      <t>资源勘探开发</t>
    </r>
  </si>
  <si>
    <r>
      <t xml:space="preserve">    </t>
    </r>
    <r>
      <rPr>
        <sz val="11"/>
        <rFont val="宋体"/>
        <family val="0"/>
      </rPr>
      <t>煤炭勘探开采和洗选</t>
    </r>
  </si>
  <si>
    <r>
      <t xml:space="preserve">    </t>
    </r>
    <r>
      <rPr>
        <sz val="11"/>
        <rFont val="宋体"/>
        <family val="0"/>
      </rPr>
      <t>石油和天然气勘探开采</t>
    </r>
  </si>
  <si>
    <r>
      <t xml:space="preserve">    </t>
    </r>
    <r>
      <rPr>
        <sz val="11"/>
        <rFont val="宋体"/>
        <family val="0"/>
      </rPr>
      <t>黑色金属矿勘探和采选</t>
    </r>
  </si>
  <si>
    <r>
      <t xml:space="preserve">    </t>
    </r>
    <r>
      <rPr>
        <sz val="11"/>
        <rFont val="宋体"/>
        <family val="0"/>
      </rPr>
      <t>有色金属矿勘探和采选</t>
    </r>
  </si>
  <si>
    <r>
      <t xml:space="preserve">    </t>
    </r>
    <r>
      <rPr>
        <sz val="11"/>
        <rFont val="宋体"/>
        <family val="0"/>
      </rPr>
      <t>非金属矿勘探和采选</t>
    </r>
  </si>
  <si>
    <r>
      <t xml:space="preserve">    </t>
    </r>
    <r>
      <rPr>
        <sz val="11"/>
        <rFont val="宋体"/>
        <family val="0"/>
      </rPr>
      <t>其他资源勘探业支出</t>
    </r>
  </si>
  <si>
    <r>
      <t xml:space="preserve">  </t>
    </r>
    <r>
      <rPr>
        <b/>
        <sz val="11"/>
        <rFont val="宋体"/>
        <family val="0"/>
      </rPr>
      <t>制造业</t>
    </r>
  </si>
  <si>
    <r>
      <t xml:space="preserve">    </t>
    </r>
    <r>
      <rPr>
        <sz val="11"/>
        <rFont val="宋体"/>
        <family val="0"/>
      </rPr>
      <t>纺织业</t>
    </r>
  </si>
  <si>
    <r>
      <t xml:space="preserve">    </t>
    </r>
    <r>
      <rPr>
        <sz val="11"/>
        <rFont val="宋体"/>
        <family val="0"/>
      </rPr>
      <t>医药制造业</t>
    </r>
  </si>
  <si>
    <r>
      <t xml:space="preserve">    </t>
    </r>
    <r>
      <rPr>
        <sz val="11"/>
        <rFont val="宋体"/>
        <family val="0"/>
      </rPr>
      <t>非金属矿物制品业</t>
    </r>
  </si>
  <si>
    <r>
      <t xml:space="preserve">    </t>
    </r>
    <r>
      <rPr>
        <sz val="11"/>
        <rFont val="宋体"/>
        <family val="0"/>
      </rPr>
      <t>通信设备、计算机及其他电子设备制造业</t>
    </r>
  </si>
  <si>
    <r>
      <t xml:space="preserve">    </t>
    </r>
    <r>
      <rPr>
        <sz val="11"/>
        <rFont val="宋体"/>
        <family val="0"/>
      </rPr>
      <t>交通运输设备制造业</t>
    </r>
  </si>
  <si>
    <r>
      <t xml:space="preserve">    </t>
    </r>
    <r>
      <rPr>
        <sz val="11"/>
        <rFont val="宋体"/>
        <family val="0"/>
      </rPr>
      <t>电气机械及器材制造业</t>
    </r>
  </si>
  <si>
    <r>
      <t xml:space="preserve">    </t>
    </r>
    <r>
      <rPr>
        <sz val="11"/>
        <rFont val="宋体"/>
        <family val="0"/>
      </rPr>
      <t>工艺品及其他制造业</t>
    </r>
  </si>
  <si>
    <r>
      <t xml:space="preserve">    </t>
    </r>
    <r>
      <rPr>
        <sz val="11"/>
        <rFont val="宋体"/>
        <family val="0"/>
      </rPr>
      <t>石油加工、炼焦及核燃料加工业</t>
    </r>
  </si>
  <si>
    <r>
      <t xml:space="preserve">    </t>
    </r>
    <r>
      <rPr>
        <sz val="11"/>
        <rFont val="宋体"/>
        <family val="0"/>
      </rPr>
      <t>化学原料及化学制品制造业</t>
    </r>
  </si>
  <si>
    <r>
      <t xml:space="preserve">    </t>
    </r>
    <r>
      <rPr>
        <sz val="11"/>
        <rFont val="宋体"/>
        <family val="0"/>
      </rPr>
      <t>黑色金属冶炼及压延加工业</t>
    </r>
  </si>
  <si>
    <r>
      <t xml:space="preserve">    </t>
    </r>
    <r>
      <rPr>
        <sz val="11"/>
        <rFont val="宋体"/>
        <family val="0"/>
      </rPr>
      <t>有色金属冶炼及压延加工业</t>
    </r>
  </si>
  <si>
    <r>
      <t xml:space="preserve">    </t>
    </r>
    <r>
      <rPr>
        <sz val="11"/>
        <rFont val="宋体"/>
        <family val="0"/>
      </rPr>
      <t>其他制造业支出</t>
    </r>
  </si>
  <si>
    <r>
      <t xml:space="preserve">  </t>
    </r>
    <r>
      <rPr>
        <b/>
        <sz val="11"/>
        <rFont val="宋体"/>
        <family val="0"/>
      </rPr>
      <t>建筑业</t>
    </r>
  </si>
  <si>
    <r>
      <t xml:space="preserve">    </t>
    </r>
    <r>
      <rPr>
        <sz val="11"/>
        <rFont val="宋体"/>
        <family val="0"/>
      </rPr>
      <t>其他建筑业支出</t>
    </r>
  </si>
  <si>
    <r>
      <t xml:space="preserve">  </t>
    </r>
    <r>
      <rPr>
        <b/>
        <sz val="11"/>
        <rFont val="宋体"/>
        <family val="0"/>
      </rPr>
      <t>工业和信息产业监管</t>
    </r>
  </si>
  <si>
    <r>
      <t xml:space="preserve">    </t>
    </r>
    <r>
      <rPr>
        <sz val="11"/>
        <rFont val="宋体"/>
        <family val="0"/>
      </rPr>
      <t>战备应急</t>
    </r>
  </si>
  <si>
    <r>
      <t xml:space="preserve">    </t>
    </r>
    <r>
      <rPr>
        <sz val="11"/>
        <rFont val="宋体"/>
        <family val="0"/>
      </rPr>
      <t>专用通信</t>
    </r>
  </si>
  <si>
    <r>
      <t xml:space="preserve">    </t>
    </r>
    <r>
      <rPr>
        <sz val="11"/>
        <rFont val="宋体"/>
        <family val="0"/>
      </rPr>
      <t>无线电及信息通信监管</t>
    </r>
  </si>
  <si>
    <r>
      <t xml:space="preserve">    </t>
    </r>
    <r>
      <rPr>
        <sz val="11"/>
        <rFont val="宋体"/>
        <family val="0"/>
      </rPr>
      <t>工程建设及运行维护</t>
    </r>
  </si>
  <si>
    <r>
      <t xml:space="preserve">    </t>
    </r>
    <r>
      <rPr>
        <sz val="11"/>
        <rFont val="宋体"/>
        <family val="0"/>
      </rPr>
      <t>产业发展</t>
    </r>
  </si>
  <si>
    <r>
      <t xml:space="preserve">    </t>
    </r>
    <r>
      <rPr>
        <sz val="11"/>
        <rFont val="宋体"/>
        <family val="0"/>
      </rPr>
      <t>其他工业和信息产业监管支出</t>
    </r>
  </si>
  <si>
    <r>
      <t xml:space="preserve">  </t>
    </r>
    <r>
      <rPr>
        <b/>
        <sz val="11"/>
        <rFont val="宋体"/>
        <family val="0"/>
      </rPr>
      <t>国有资产监管</t>
    </r>
  </si>
  <si>
    <r>
      <t xml:space="preserve">    </t>
    </r>
    <r>
      <rPr>
        <sz val="11"/>
        <rFont val="宋体"/>
        <family val="0"/>
      </rPr>
      <t>国有企业监事会专项</t>
    </r>
  </si>
  <si>
    <r>
      <t xml:space="preserve">    </t>
    </r>
    <r>
      <rPr>
        <sz val="11"/>
        <rFont val="宋体"/>
        <family val="0"/>
      </rPr>
      <t>中央企业专项管理</t>
    </r>
  </si>
  <si>
    <r>
      <t xml:space="preserve">    </t>
    </r>
    <r>
      <rPr>
        <sz val="11"/>
        <rFont val="宋体"/>
        <family val="0"/>
      </rPr>
      <t>其他国有资产监管支出</t>
    </r>
  </si>
  <si>
    <r>
      <t xml:space="preserve">  </t>
    </r>
    <r>
      <rPr>
        <b/>
        <sz val="11"/>
        <rFont val="宋体"/>
        <family val="0"/>
      </rPr>
      <t>支持中小企业发展和管理支出</t>
    </r>
  </si>
  <si>
    <r>
      <t xml:space="preserve">    </t>
    </r>
    <r>
      <rPr>
        <sz val="11"/>
        <rFont val="宋体"/>
        <family val="0"/>
      </rPr>
      <t>科技型中小企业技术创新基金</t>
    </r>
  </si>
  <si>
    <r>
      <t xml:space="preserve">    </t>
    </r>
    <r>
      <rPr>
        <sz val="11"/>
        <rFont val="宋体"/>
        <family val="0"/>
      </rPr>
      <t>中小企业发展专项</t>
    </r>
  </si>
  <si>
    <r>
      <t xml:space="preserve">    </t>
    </r>
    <r>
      <rPr>
        <sz val="11"/>
        <rFont val="宋体"/>
        <family val="0"/>
      </rPr>
      <t>减免房租补贴</t>
    </r>
  </si>
  <si>
    <r>
      <t xml:space="preserve">    </t>
    </r>
    <r>
      <rPr>
        <sz val="11"/>
        <rFont val="宋体"/>
        <family val="0"/>
      </rPr>
      <t>其他支持中小企业发展和管理支出</t>
    </r>
  </si>
  <si>
    <r>
      <t xml:space="preserve">  </t>
    </r>
    <r>
      <rPr>
        <b/>
        <sz val="11"/>
        <rFont val="宋体"/>
        <family val="0"/>
      </rPr>
      <t>其他资源勘探工业信息等支出</t>
    </r>
    <r>
      <rPr>
        <b/>
        <sz val="11"/>
        <rFont val="Times New Roman"/>
        <family val="1"/>
      </rPr>
      <t>(</t>
    </r>
    <r>
      <rPr>
        <b/>
        <sz val="11"/>
        <rFont val="宋体"/>
        <family val="0"/>
      </rPr>
      <t>款</t>
    </r>
    <r>
      <rPr>
        <b/>
        <sz val="11"/>
        <rFont val="Times New Roman"/>
        <family val="1"/>
      </rPr>
      <t>)</t>
    </r>
  </si>
  <si>
    <r>
      <t xml:space="preserve">    </t>
    </r>
    <r>
      <rPr>
        <sz val="11"/>
        <rFont val="宋体"/>
        <family val="0"/>
      </rPr>
      <t>黄金事务</t>
    </r>
  </si>
  <si>
    <r>
      <t xml:space="preserve">    </t>
    </r>
    <r>
      <rPr>
        <sz val="11"/>
        <rFont val="宋体"/>
        <family val="0"/>
      </rPr>
      <t>技术改造支出</t>
    </r>
  </si>
  <si>
    <r>
      <t xml:space="preserve">    </t>
    </r>
    <r>
      <rPr>
        <sz val="11"/>
        <rFont val="宋体"/>
        <family val="0"/>
      </rPr>
      <t>中药材扶持资金支出</t>
    </r>
  </si>
  <si>
    <r>
      <t xml:space="preserve">    </t>
    </r>
    <r>
      <rPr>
        <sz val="11"/>
        <rFont val="宋体"/>
        <family val="0"/>
      </rPr>
      <t>重点产业振兴和技术改造项目贷款贴息</t>
    </r>
  </si>
  <si>
    <r>
      <t xml:space="preserve">    </t>
    </r>
    <r>
      <rPr>
        <sz val="11"/>
        <rFont val="宋体"/>
        <family val="0"/>
      </rPr>
      <t>其他资源勘探工业信息等支出</t>
    </r>
    <r>
      <rPr>
        <sz val="11"/>
        <rFont val="Times New Roman"/>
        <family val="1"/>
      </rPr>
      <t>(</t>
    </r>
    <r>
      <rPr>
        <sz val="11"/>
        <rFont val="宋体"/>
        <family val="0"/>
      </rPr>
      <t>项</t>
    </r>
    <r>
      <rPr>
        <sz val="11"/>
        <rFont val="Times New Roman"/>
        <family val="1"/>
      </rPr>
      <t>)</t>
    </r>
  </si>
  <si>
    <r>
      <rPr>
        <b/>
        <sz val="11"/>
        <rFont val="宋体"/>
        <family val="0"/>
      </rPr>
      <t>商业服务业等支出</t>
    </r>
  </si>
  <si>
    <r>
      <t xml:space="preserve">  </t>
    </r>
    <r>
      <rPr>
        <b/>
        <sz val="11"/>
        <rFont val="宋体"/>
        <family val="0"/>
      </rPr>
      <t>商业流通事务</t>
    </r>
  </si>
  <si>
    <r>
      <t xml:space="preserve">    </t>
    </r>
    <r>
      <rPr>
        <sz val="11"/>
        <rFont val="宋体"/>
        <family val="0"/>
      </rPr>
      <t>食品流通安全补贴</t>
    </r>
  </si>
  <si>
    <r>
      <t xml:space="preserve">    </t>
    </r>
    <r>
      <rPr>
        <sz val="11"/>
        <rFont val="宋体"/>
        <family val="0"/>
      </rPr>
      <t>市场监测及信息管理</t>
    </r>
  </si>
  <si>
    <r>
      <t xml:space="preserve">    </t>
    </r>
    <r>
      <rPr>
        <sz val="11"/>
        <rFont val="宋体"/>
        <family val="0"/>
      </rPr>
      <t>民贸企业补贴</t>
    </r>
  </si>
  <si>
    <r>
      <t xml:space="preserve">    </t>
    </r>
    <r>
      <rPr>
        <sz val="11"/>
        <rFont val="宋体"/>
        <family val="0"/>
      </rPr>
      <t>民贸民品贷款贴息</t>
    </r>
  </si>
  <si>
    <r>
      <t xml:space="preserve">    </t>
    </r>
    <r>
      <rPr>
        <sz val="11"/>
        <rFont val="宋体"/>
        <family val="0"/>
      </rPr>
      <t>其他商业流通事务支出</t>
    </r>
  </si>
  <si>
    <r>
      <t xml:space="preserve">  </t>
    </r>
    <r>
      <rPr>
        <b/>
        <sz val="11"/>
        <rFont val="宋体"/>
        <family val="0"/>
      </rPr>
      <t>涉外发展服务支出</t>
    </r>
  </si>
  <si>
    <r>
      <t xml:space="preserve">    </t>
    </r>
    <r>
      <rPr>
        <sz val="11"/>
        <rFont val="宋体"/>
        <family val="0"/>
      </rPr>
      <t>外商投资环境建设补助资金</t>
    </r>
  </si>
  <si>
    <r>
      <t xml:space="preserve">    </t>
    </r>
    <r>
      <rPr>
        <sz val="11"/>
        <rFont val="宋体"/>
        <family val="0"/>
      </rPr>
      <t>其他涉外发展服务支出</t>
    </r>
  </si>
  <si>
    <r>
      <t xml:space="preserve">  </t>
    </r>
    <r>
      <rPr>
        <b/>
        <sz val="11"/>
        <rFont val="宋体"/>
        <family val="0"/>
      </rPr>
      <t>其他商业服务业等支出</t>
    </r>
    <r>
      <rPr>
        <b/>
        <sz val="11"/>
        <rFont val="Times New Roman"/>
        <family val="1"/>
      </rPr>
      <t>(</t>
    </r>
    <r>
      <rPr>
        <b/>
        <sz val="11"/>
        <rFont val="宋体"/>
        <family val="0"/>
      </rPr>
      <t>款</t>
    </r>
    <r>
      <rPr>
        <b/>
        <sz val="11"/>
        <rFont val="Times New Roman"/>
        <family val="1"/>
      </rPr>
      <t>)</t>
    </r>
  </si>
  <si>
    <r>
      <t xml:space="preserve">    </t>
    </r>
    <r>
      <rPr>
        <sz val="11"/>
        <rFont val="宋体"/>
        <family val="0"/>
      </rPr>
      <t>服务业基础设施建设</t>
    </r>
  </si>
  <si>
    <r>
      <t xml:space="preserve">    </t>
    </r>
    <r>
      <rPr>
        <sz val="11"/>
        <rFont val="宋体"/>
        <family val="0"/>
      </rPr>
      <t>其他商业服务业等支出</t>
    </r>
    <r>
      <rPr>
        <sz val="11"/>
        <rFont val="Times New Roman"/>
        <family val="1"/>
      </rPr>
      <t>(</t>
    </r>
    <r>
      <rPr>
        <sz val="11"/>
        <rFont val="宋体"/>
        <family val="0"/>
      </rPr>
      <t>项</t>
    </r>
    <r>
      <rPr>
        <sz val="11"/>
        <rFont val="Times New Roman"/>
        <family val="1"/>
      </rPr>
      <t>)</t>
    </r>
  </si>
  <si>
    <r>
      <rPr>
        <b/>
        <sz val="11"/>
        <rFont val="宋体"/>
        <family val="0"/>
      </rPr>
      <t>金融支出</t>
    </r>
  </si>
  <si>
    <r>
      <t xml:space="preserve">  </t>
    </r>
    <r>
      <rPr>
        <b/>
        <sz val="11"/>
        <rFont val="宋体"/>
        <family val="0"/>
      </rPr>
      <t>金融部门行政支出</t>
    </r>
  </si>
  <si>
    <r>
      <t xml:space="preserve">    </t>
    </r>
    <r>
      <rPr>
        <sz val="11"/>
        <rFont val="宋体"/>
        <family val="0"/>
      </rPr>
      <t>安全防卫</t>
    </r>
  </si>
  <si>
    <r>
      <t xml:space="preserve">    </t>
    </r>
    <r>
      <rPr>
        <sz val="11"/>
        <rFont val="宋体"/>
        <family val="0"/>
      </rPr>
      <t>金融部门其他行政支出</t>
    </r>
  </si>
  <si>
    <r>
      <t xml:space="preserve">  </t>
    </r>
    <r>
      <rPr>
        <b/>
        <sz val="11"/>
        <rFont val="宋体"/>
        <family val="0"/>
      </rPr>
      <t>金融部门监管支出</t>
    </r>
  </si>
  <si>
    <r>
      <t xml:space="preserve">    </t>
    </r>
    <r>
      <rPr>
        <sz val="11"/>
        <rFont val="宋体"/>
        <family val="0"/>
      </rPr>
      <t>货币发行</t>
    </r>
  </si>
  <si>
    <r>
      <t xml:space="preserve">    </t>
    </r>
    <r>
      <rPr>
        <sz val="11"/>
        <rFont val="宋体"/>
        <family val="0"/>
      </rPr>
      <t>金融服务</t>
    </r>
  </si>
  <si>
    <r>
      <t xml:space="preserve">    </t>
    </r>
    <r>
      <rPr>
        <sz val="11"/>
        <rFont val="宋体"/>
        <family val="0"/>
      </rPr>
      <t>反假币</t>
    </r>
  </si>
  <si>
    <r>
      <t xml:space="preserve">    </t>
    </r>
    <r>
      <rPr>
        <sz val="11"/>
        <rFont val="宋体"/>
        <family val="0"/>
      </rPr>
      <t>重点金融机构监管</t>
    </r>
  </si>
  <si>
    <r>
      <t xml:space="preserve">    </t>
    </r>
    <r>
      <rPr>
        <sz val="11"/>
        <rFont val="宋体"/>
        <family val="0"/>
      </rPr>
      <t>金融稽查与案件处理</t>
    </r>
  </si>
  <si>
    <r>
      <t xml:space="preserve">    </t>
    </r>
    <r>
      <rPr>
        <sz val="11"/>
        <rFont val="宋体"/>
        <family val="0"/>
      </rPr>
      <t>金融行业电子化建设</t>
    </r>
  </si>
  <si>
    <r>
      <t xml:space="preserve">    </t>
    </r>
    <r>
      <rPr>
        <sz val="11"/>
        <rFont val="宋体"/>
        <family val="0"/>
      </rPr>
      <t>从业人员资格考试</t>
    </r>
  </si>
  <si>
    <r>
      <t xml:space="preserve">    </t>
    </r>
    <r>
      <rPr>
        <sz val="11"/>
        <rFont val="宋体"/>
        <family val="0"/>
      </rPr>
      <t>反洗钱</t>
    </r>
  </si>
  <si>
    <r>
      <t xml:space="preserve">    </t>
    </r>
    <r>
      <rPr>
        <sz val="11"/>
        <rFont val="宋体"/>
        <family val="0"/>
      </rPr>
      <t>金融部门其他监管支出</t>
    </r>
  </si>
  <si>
    <r>
      <t xml:space="preserve">  </t>
    </r>
    <r>
      <rPr>
        <b/>
        <sz val="11"/>
        <rFont val="宋体"/>
        <family val="0"/>
      </rPr>
      <t>金融发展支出</t>
    </r>
  </si>
  <si>
    <r>
      <t xml:space="preserve">    </t>
    </r>
    <r>
      <rPr>
        <sz val="11"/>
        <rFont val="宋体"/>
        <family val="0"/>
      </rPr>
      <t>政策性银行亏损补贴</t>
    </r>
  </si>
  <si>
    <r>
      <t xml:space="preserve">    </t>
    </r>
    <r>
      <rPr>
        <sz val="11"/>
        <rFont val="宋体"/>
        <family val="0"/>
      </rPr>
      <t>利息费用补贴支出</t>
    </r>
  </si>
  <si>
    <r>
      <t xml:space="preserve">    </t>
    </r>
    <r>
      <rPr>
        <sz val="11"/>
        <rFont val="宋体"/>
        <family val="0"/>
      </rPr>
      <t>补充资本金</t>
    </r>
  </si>
  <si>
    <r>
      <t xml:space="preserve">    </t>
    </r>
    <r>
      <rPr>
        <sz val="11"/>
        <rFont val="宋体"/>
        <family val="0"/>
      </rPr>
      <t>风险基金补助</t>
    </r>
  </si>
  <si>
    <r>
      <t xml:space="preserve">    </t>
    </r>
    <r>
      <rPr>
        <sz val="11"/>
        <rFont val="宋体"/>
        <family val="0"/>
      </rPr>
      <t>其他金融发展支出</t>
    </r>
  </si>
  <si>
    <r>
      <t xml:space="preserve">  </t>
    </r>
    <r>
      <rPr>
        <b/>
        <sz val="11"/>
        <rFont val="宋体"/>
        <family val="0"/>
      </rPr>
      <t>金融调控支出</t>
    </r>
  </si>
  <si>
    <r>
      <t xml:space="preserve">    </t>
    </r>
    <r>
      <rPr>
        <sz val="11"/>
        <rFont val="宋体"/>
        <family val="0"/>
      </rPr>
      <t>中央银行亏损补贴</t>
    </r>
  </si>
  <si>
    <r>
      <t xml:space="preserve">    </t>
    </r>
    <r>
      <rPr>
        <sz val="11"/>
        <rFont val="宋体"/>
        <family val="0"/>
      </rPr>
      <t>其他金融调控支出</t>
    </r>
  </si>
  <si>
    <r>
      <t xml:space="preserve">  </t>
    </r>
    <r>
      <rPr>
        <b/>
        <sz val="11"/>
        <rFont val="宋体"/>
        <family val="0"/>
      </rPr>
      <t>其他金融支出</t>
    </r>
    <r>
      <rPr>
        <b/>
        <sz val="11"/>
        <rFont val="Times New Roman"/>
        <family val="1"/>
      </rPr>
      <t>(</t>
    </r>
    <r>
      <rPr>
        <b/>
        <sz val="11"/>
        <rFont val="宋体"/>
        <family val="0"/>
      </rPr>
      <t>款</t>
    </r>
    <r>
      <rPr>
        <b/>
        <sz val="11"/>
        <rFont val="Times New Roman"/>
        <family val="1"/>
      </rPr>
      <t>)</t>
    </r>
  </si>
  <si>
    <r>
      <t xml:space="preserve">    </t>
    </r>
    <r>
      <rPr>
        <sz val="11"/>
        <rFont val="宋体"/>
        <family val="0"/>
      </rPr>
      <t>重点企业贷款贴息</t>
    </r>
  </si>
  <si>
    <r>
      <t xml:space="preserve">    </t>
    </r>
    <r>
      <rPr>
        <sz val="11"/>
        <rFont val="宋体"/>
        <family val="0"/>
      </rPr>
      <t>其他金融支出</t>
    </r>
    <r>
      <rPr>
        <sz val="11"/>
        <rFont val="Times New Roman"/>
        <family val="1"/>
      </rPr>
      <t>(</t>
    </r>
    <r>
      <rPr>
        <sz val="11"/>
        <rFont val="宋体"/>
        <family val="0"/>
      </rPr>
      <t>项</t>
    </r>
    <r>
      <rPr>
        <sz val="11"/>
        <rFont val="Times New Roman"/>
        <family val="1"/>
      </rPr>
      <t>)</t>
    </r>
  </si>
  <si>
    <r>
      <rPr>
        <b/>
        <sz val="11"/>
        <rFont val="宋体"/>
        <family val="0"/>
      </rPr>
      <t>援助其他地区支出</t>
    </r>
  </si>
  <si>
    <r>
      <t xml:space="preserve">  </t>
    </r>
    <r>
      <rPr>
        <b/>
        <sz val="11"/>
        <rFont val="宋体"/>
        <family val="0"/>
      </rPr>
      <t>一般公共服务</t>
    </r>
  </si>
  <si>
    <r>
      <t xml:space="preserve">  </t>
    </r>
    <r>
      <rPr>
        <b/>
        <sz val="11"/>
        <rFont val="宋体"/>
        <family val="0"/>
      </rPr>
      <t>教育</t>
    </r>
  </si>
  <si>
    <r>
      <t xml:space="preserve">  </t>
    </r>
    <r>
      <rPr>
        <b/>
        <sz val="11"/>
        <rFont val="宋体"/>
        <family val="0"/>
      </rPr>
      <t>文化旅游体育与传媒</t>
    </r>
  </si>
  <si>
    <r>
      <t xml:space="preserve">  </t>
    </r>
    <r>
      <rPr>
        <b/>
        <sz val="11"/>
        <rFont val="宋体"/>
        <family val="0"/>
      </rPr>
      <t>卫生健康</t>
    </r>
  </si>
  <si>
    <r>
      <t xml:space="preserve">  </t>
    </r>
    <r>
      <rPr>
        <b/>
        <sz val="11"/>
        <rFont val="宋体"/>
        <family val="0"/>
      </rPr>
      <t>节能环保</t>
    </r>
  </si>
  <si>
    <r>
      <t xml:space="preserve">  </t>
    </r>
    <r>
      <rPr>
        <b/>
        <sz val="11"/>
        <rFont val="宋体"/>
        <family val="0"/>
      </rPr>
      <t>交通运输</t>
    </r>
  </si>
  <si>
    <r>
      <t xml:space="preserve">  </t>
    </r>
    <r>
      <rPr>
        <b/>
        <sz val="11"/>
        <rFont val="宋体"/>
        <family val="0"/>
      </rPr>
      <t>住房保障</t>
    </r>
  </si>
  <si>
    <r>
      <t xml:space="preserve">  </t>
    </r>
    <r>
      <rPr>
        <b/>
        <sz val="11"/>
        <rFont val="宋体"/>
        <family val="0"/>
      </rPr>
      <t>其他支出</t>
    </r>
  </si>
  <si>
    <r>
      <rPr>
        <b/>
        <sz val="11"/>
        <rFont val="宋体"/>
        <family val="0"/>
      </rPr>
      <t>自然资源海洋气象等支出</t>
    </r>
  </si>
  <si>
    <r>
      <t xml:space="preserve">  </t>
    </r>
    <r>
      <rPr>
        <b/>
        <sz val="11"/>
        <rFont val="宋体"/>
        <family val="0"/>
      </rPr>
      <t>自然资源事务</t>
    </r>
  </si>
  <si>
    <r>
      <t xml:space="preserve">    </t>
    </r>
    <r>
      <rPr>
        <sz val="11"/>
        <rFont val="宋体"/>
        <family val="0"/>
      </rPr>
      <t>自然资源规划及管理</t>
    </r>
  </si>
  <si>
    <r>
      <t xml:space="preserve">    </t>
    </r>
    <r>
      <rPr>
        <sz val="11"/>
        <rFont val="宋体"/>
        <family val="0"/>
      </rPr>
      <t>自然资源利用与保护</t>
    </r>
  </si>
  <si>
    <r>
      <t xml:space="preserve">    </t>
    </r>
    <r>
      <rPr>
        <sz val="11"/>
        <rFont val="宋体"/>
        <family val="0"/>
      </rPr>
      <t>自然资源社会公益服务</t>
    </r>
  </si>
  <si>
    <r>
      <t xml:space="preserve">    </t>
    </r>
    <r>
      <rPr>
        <sz val="11"/>
        <rFont val="宋体"/>
        <family val="0"/>
      </rPr>
      <t>自然资源行业业务管理</t>
    </r>
  </si>
  <si>
    <r>
      <t xml:space="preserve">    </t>
    </r>
    <r>
      <rPr>
        <sz val="11"/>
        <rFont val="宋体"/>
        <family val="0"/>
      </rPr>
      <t>自然资源调查与确权登记</t>
    </r>
  </si>
  <si>
    <r>
      <t xml:space="preserve">    </t>
    </r>
    <r>
      <rPr>
        <sz val="11"/>
        <rFont val="宋体"/>
        <family val="0"/>
      </rPr>
      <t>土地资源储备支出</t>
    </r>
  </si>
  <si>
    <r>
      <t xml:space="preserve">    </t>
    </r>
    <r>
      <rPr>
        <sz val="11"/>
        <rFont val="宋体"/>
        <family val="0"/>
      </rPr>
      <t>地质矿产资源与环境调查</t>
    </r>
  </si>
  <si>
    <r>
      <t xml:space="preserve">    </t>
    </r>
    <r>
      <rPr>
        <sz val="11"/>
        <rFont val="宋体"/>
        <family val="0"/>
      </rPr>
      <t>地质勘查与矿产资源管理</t>
    </r>
  </si>
  <si>
    <r>
      <t xml:space="preserve">    </t>
    </r>
    <r>
      <rPr>
        <sz val="11"/>
        <rFont val="宋体"/>
        <family val="0"/>
      </rPr>
      <t>地质转产项目财政贴息</t>
    </r>
  </si>
  <si>
    <r>
      <t xml:space="preserve">    </t>
    </r>
    <r>
      <rPr>
        <sz val="11"/>
        <rFont val="宋体"/>
        <family val="0"/>
      </rPr>
      <t>国外风险勘查</t>
    </r>
  </si>
  <si>
    <r>
      <t xml:space="preserve">    </t>
    </r>
    <r>
      <rPr>
        <sz val="11"/>
        <rFont val="宋体"/>
        <family val="0"/>
      </rPr>
      <t>地质勘查基金</t>
    </r>
    <r>
      <rPr>
        <sz val="11"/>
        <rFont val="Times New Roman"/>
        <family val="1"/>
      </rPr>
      <t>(</t>
    </r>
    <r>
      <rPr>
        <sz val="11"/>
        <rFont val="宋体"/>
        <family val="0"/>
      </rPr>
      <t>周转金</t>
    </r>
    <r>
      <rPr>
        <sz val="11"/>
        <rFont val="Times New Roman"/>
        <family val="1"/>
      </rPr>
      <t>)</t>
    </r>
    <r>
      <rPr>
        <sz val="11"/>
        <rFont val="宋体"/>
        <family val="0"/>
      </rPr>
      <t>支出</t>
    </r>
  </si>
  <si>
    <r>
      <t xml:space="preserve">    </t>
    </r>
    <r>
      <rPr>
        <sz val="11"/>
        <rFont val="宋体"/>
        <family val="0"/>
      </rPr>
      <t>海域与海岛管理</t>
    </r>
  </si>
  <si>
    <r>
      <t xml:space="preserve">    </t>
    </r>
    <r>
      <rPr>
        <sz val="11"/>
        <rFont val="宋体"/>
        <family val="0"/>
      </rPr>
      <t>自然资源国际合作与海洋权益维护</t>
    </r>
  </si>
  <si>
    <r>
      <t xml:space="preserve">    </t>
    </r>
    <r>
      <rPr>
        <sz val="11"/>
        <rFont val="宋体"/>
        <family val="0"/>
      </rPr>
      <t>自然资源卫星</t>
    </r>
  </si>
  <si>
    <r>
      <t xml:space="preserve">    </t>
    </r>
    <r>
      <rPr>
        <sz val="11"/>
        <rFont val="宋体"/>
        <family val="0"/>
      </rPr>
      <t>极地考察</t>
    </r>
  </si>
  <si>
    <r>
      <t xml:space="preserve">    </t>
    </r>
    <r>
      <rPr>
        <sz val="11"/>
        <rFont val="宋体"/>
        <family val="0"/>
      </rPr>
      <t>深海调查与资源开发</t>
    </r>
  </si>
  <si>
    <r>
      <t xml:space="preserve">    </t>
    </r>
    <r>
      <rPr>
        <sz val="11"/>
        <rFont val="宋体"/>
        <family val="0"/>
      </rPr>
      <t>海港航标维护</t>
    </r>
  </si>
  <si>
    <r>
      <t xml:space="preserve">    </t>
    </r>
    <r>
      <rPr>
        <sz val="11"/>
        <rFont val="宋体"/>
        <family val="0"/>
      </rPr>
      <t>海水淡化</t>
    </r>
  </si>
  <si>
    <r>
      <t xml:space="preserve">    </t>
    </r>
    <r>
      <rPr>
        <sz val="11"/>
        <rFont val="宋体"/>
        <family val="0"/>
      </rPr>
      <t>无居民海岛使用金支出</t>
    </r>
  </si>
  <si>
    <r>
      <t xml:space="preserve">    </t>
    </r>
    <r>
      <rPr>
        <sz val="11"/>
        <rFont val="宋体"/>
        <family val="0"/>
      </rPr>
      <t>海洋战略规划与预警监测</t>
    </r>
  </si>
  <si>
    <r>
      <t xml:space="preserve">    </t>
    </r>
    <r>
      <rPr>
        <sz val="11"/>
        <rFont val="宋体"/>
        <family val="0"/>
      </rPr>
      <t>基础测绘与地理信息监管</t>
    </r>
  </si>
  <si>
    <r>
      <t xml:space="preserve">    </t>
    </r>
    <r>
      <rPr>
        <sz val="11"/>
        <rFont val="宋体"/>
        <family val="0"/>
      </rPr>
      <t>其他自然资源事务支出</t>
    </r>
  </si>
  <si>
    <r>
      <t xml:space="preserve">  </t>
    </r>
    <r>
      <rPr>
        <b/>
        <sz val="11"/>
        <rFont val="宋体"/>
        <family val="0"/>
      </rPr>
      <t>气象事务</t>
    </r>
  </si>
  <si>
    <r>
      <t xml:space="preserve">    </t>
    </r>
    <r>
      <rPr>
        <sz val="11"/>
        <rFont val="宋体"/>
        <family val="0"/>
      </rPr>
      <t>气象事业机构</t>
    </r>
  </si>
  <si>
    <r>
      <t xml:space="preserve">    </t>
    </r>
    <r>
      <rPr>
        <sz val="11"/>
        <rFont val="宋体"/>
        <family val="0"/>
      </rPr>
      <t>气象探测</t>
    </r>
  </si>
  <si>
    <r>
      <t xml:space="preserve">    </t>
    </r>
    <r>
      <rPr>
        <sz val="11"/>
        <rFont val="宋体"/>
        <family val="0"/>
      </rPr>
      <t>气象信息传输及管理</t>
    </r>
  </si>
  <si>
    <r>
      <t xml:space="preserve">    </t>
    </r>
    <r>
      <rPr>
        <sz val="11"/>
        <rFont val="宋体"/>
        <family val="0"/>
      </rPr>
      <t>气象预报预测</t>
    </r>
  </si>
  <si>
    <r>
      <t xml:space="preserve">    </t>
    </r>
    <r>
      <rPr>
        <sz val="11"/>
        <rFont val="宋体"/>
        <family val="0"/>
      </rPr>
      <t>气象服务</t>
    </r>
  </si>
  <si>
    <r>
      <t xml:space="preserve">    </t>
    </r>
    <r>
      <rPr>
        <sz val="11"/>
        <rFont val="宋体"/>
        <family val="0"/>
      </rPr>
      <t>气象装备保障维护</t>
    </r>
  </si>
  <si>
    <r>
      <t xml:space="preserve">    </t>
    </r>
    <r>
      <rPr>
        <sz val="11"/>
        <rFont val="宋体"/>
        <family val="0"/>
      </rPr>
      <t>气象基础设施建设与维修</t>
    </r>
  </si>
  <si>
    <r>
      <t xml:space="preserve">    </t>
    </r>
    <r>
      <rPr>
        <sz val="11"/>
        <rFont val="宋体"/>
        <family val="0"/>
      </rPr>
      <t>气象卫星</t>
    </r>
  </si>
  <si>
    <r>
      <t xml:space="preserve">    </t>
    </r>
    <r>
      <rPr>
        <sz val="11"/>
        <rFont val="宋体"/>
        <family val="0"/>
      </rPr>
      <t>气象法规与标准</t>
    </r>
  </si>
  <si>
    <r>
      <t xml:space="preserve">    </t>
    </r>
    <r>
      <rPr>
        <sz val="11"/>
        <rFont val="宋体"/>
        <family val="0"/>
      </rPr>
      <t>气象资金审计稽查</t>
    </r>
  </si>
  <si>
    <r>
      <t xml:space="preserve">    </t>
    </r>
    <r>
      <rPr>
        <sz val="11"/>
        <rFont val="宋体"/>
        <family val="0"/>
      </rPr>
      <t>其他气象事务支出</t>
    </r>
  </si>
  <si>
    <r>
      <t xml:space="preserve">  </t>
    </r>
    <r>
      <rPr>
        <b/>
        <sz val="11"/>
        <rFont val="宋体"/>
        <family val="0"/>
      </rPr>
      <t>其他自然资源海洋气象等支出</t>
    </r>
    <r>
      <rPr>
        <b/>
        <sz val="11"/>
        <rFont val="Times New Roman"/>
        <family val="1"/>
      </rPr>
      <t>(</t>
    </r>
    <r>
      <rPr>
        <b/>
        <sz val="11"/>
        <rFont val="宋体"/>
        <family val="0"/>
      </rPr>
      <t>款</t>
    </r>
    <r>
      <rPr>
        <b/>
        <sz val="11"/>
        <rFont val="Times New Roman"/>
        <family val="1"/>
      </rPr>
      <t>)</t>
    </r>
  </si>
  <si>
    <r>
      <t xml:space="preserve">    </t>
    </r>
    <r>
      <rPr>
        <sz val="11"/>
        <rFont val="宋体"/>
        <family val="0"/>
      </rPr>
      <t>其他自然资源海洋气象等支出</t>
    </r>
    <r>
      <rPr>
        <sz val="11"/>
        <rFont val="Times New Roman"/>
        <family val="1"/>
      </rPr>
      <t>(</t>
    </r>
    <r>
      <rPr>
        <sz val="11"/>
        <rFont val="宋体"/>
        <family val="0"/>
      </rPr>
      <t>项</t>
    </r>
    <r>
      <rPr>
        <sz val="11"/>
        <rFont val="Times New Roman"/>
        <family val="1"/>
      </rPr>
      <t>)</t>
    </r>
  </si>
  <si>
    <r>
      <rPr>
        <b/>
        <sz val="11"/>
        <rFont val="宋体"/>
        <family val="0"/>
      </rPr>
      <t>住房保障支出</t>
    </r>
  </si>
  <si>
    <r>
      <t xml:space="preserve">  </t>
    </r>
    <r>
      <rPr>
        <b/>
        <sz val="11"/>
        <rFont val="宋体"/>
        <family val="0"/>
      </rPr>
      <t>保障性安居工程支出</t>
    </r>
  </si>
  <si>
    <r>
      <t xml:space="preserve">    </t>
    </r>
    <r>
      <rPr>
        <sz val="11"/>
        <rFont val="宋体"/>
        <family val="0"/>
      </rPr>
      <t>廉租住房</t>
    </r>
  </si>
  <si>
    <r>
      <t xml:space="preserve">    </t>
    </r>
    <r>
      <rPr>
        <sz val="11"/>
        <rFont val="宋体"/>
        <family val="0"/>
      </rPr>
      <t>沉陷区治理</t>
    </r>
  </si>
  <si>
    <r>
      <t xml:space="preserve">    </t>
    </r>
    <r>
      <rPr>
        <sz val="11"/>
        <rFont val="宋体"/>
        <family val="0"/>
      </rPr>
      <t>棚户区改造</t>
    </r>
  </si>
  <si>
    <r>
      <t xml:space="preserve">    </t>
    </r>
    <r>
      <rPr>
        <sz val="11"/>
        <rFont val="宋体"/>
        <family val="0"/>
      </rPr>
      <t>少数民族地区游牧民定居工程</t>
    </r>
  </si>
  <si>
    <r>
      <t xml:space="preserve">    </t>
    </r>
    <r>
      <rPr>
        <sz val="11"/>
        <rFont val="宋体"/>
        <family val="0"/>
      </rPr>
      <t>农村危房改造</t>
    </r>
  </si>
  <si>
    <r>
      <t xml:space="preserve">    </t>
    </r>
    <r>
      <rPr>
        <sz val="11"/>
        <rFont val="宋体"/>
        <family val="0"/>
      </rPr>
      <t>公共租赁住房</t>
    </r>
  </si>
  <si>
    <r>
      <t xml:space="preserve">    </t>
    </r>
    <r>
      <rPr>
        <sz val="11"/>
        <rFont val="宋体"/>
        <family val="0"/>
      </rPr>
      <t>保障性住房租金补贴</t>
    </r>
  </si>
  <si>
    <r>
      <t xml:space="preserve">    </t>
    </r>
    <r>
      <rPr>
        <sz val="11"/>
        <rFont val="宋体"/>
        <family val="0"/>
      </rPr>
      <t>老旧小区改造</t>
    </r>
  </si>
  <si>
    <r>
      <t xml:space="preserve">    </t>
    </r>
    <r>
      <rPr>
        <sz val="11"/>
        <rFont val="宋体"/>
        <family val="0"/>
      </rPr>
      <t>住房租赁市场发展</t>
    </r>
  </si>
  <si>
    <r>
      <t xml:space="preserve">    </t>
    </r>
    <r>
      <rPr>
        <sz val="11"/>
        <rFont val="宋体"/>
        <family val="0"/>
      </rPr>
      <t>其他保障性安居工程支出</t>
    </r>
  </si>
  <si>
    <r>
      <t xml:space="preserve">  </t>
    </r>
    <r>
      <rPr>
        <b/>
        <sz val="11"/>
        <rFont val="宋体"/>
        <family val="0"/>
      </rPr>
      <t>住房改革支出</t>
    </r>
  </si>
  <si>
    <r>
      <t xml:space="preserve">    </t>
    </r>
    <r>
      <rPr>
        <sz val="11"/>
        <rFont val="宋体"/>
        <family val="0"/>
      </rPr>
      <t>住房公积金</t>
    </r>
  </si>
  <si>
    <r>
      <t xml:space="preserve">    </t>
    </r>
    <r>
      <rPr>
        <sz val="11"/>
        <rFont val="宋体"/>
        <family val="0"/>
      </rPr>
      <t>提租补贴</t>
    </r>
  </si>
  <si>
    <r>
      <t xml:space="preserve">    </t>
    </r>
    <r>
      <rPr>
        <sz val="11"/>
        <rFont val="宋体"/>
        <family val="0"/>
      </rPr>
      <t>购房补贴</t>
    </r>
  </si>
  <si>
    <r>
      <t xml:space="preserve">  </t>
    </r>
    <r>
      <rPr>
        <b/>
        <sz val="11"/>
        <rFont val="宋体"/>
        <family val="0"/>
      </rPr>
      <t>城乡社区住宅</t>
    </r>
  </si>
  <si>
    <r>
      <t xml:space="preserve">    </t>
    </r>
    <r>
      <rPr>
        <sz val="11"/>
        <rFont val="宋体"/>
        <family val="0"/>
      </rPr>
      <t>公有住房建设和维修改造支出</t>
    </r>
  </si>
  <si>
    <r>
      <t xml:space="preserve">    </t>
    </r>
    <r>
      <rPr>
        <sz val="11"/>
        <rFont val="宋体"/>
        <family val="0"/>
      </rPr>
      <t>住房公积金管理</t>
    </r>
  </si>
  <si>
    <r>
      <t xml:space="preserve">    </t>
    </r>
    <r>
      <rPr>
        <sz val="11"/>
        <rFont val="宋体"/>
        <family val="0"/>
      </rPr>
      <t>其他城乡社区住宅支出</t>
    </r>
  </si>
  <si>
    <r>
      <rPr>
        <b/>
        <sz val="11"/>
        <rFont val="宋体"/>
        <family val="0"/>
      </rPr>
      <t>粮油物资储备支出</t>
    </r>
  </si>
  <si>
    <r>
      <t xml:space="preserve">  </t>
    </r>
    <r>
      <rPr>
        <b/>
        <sz val="11"/>
        <rFont val="宋体"/>
        <family val="0"/>
      </rPr>
      <t>粮油物资事务</t>
    </r>
  </si>
  <si>
    <r>
      <t xml:space="preserve">    </t>
    </r>
    <r>
      <rPr>
        <sz val="11"/>
        <rFont val="宋体"/>
        <family val="0"/>
      </rPr>
      <t>财务和审计支出</t>
    </r>
  </si>
  <si>
    <r>
      <t xml:space="preserve">    </t>
    </r>
    <r>
      <rPr>
        <sz val="11"/>
        <rFont val="宋体"/>
        <family val="0"/>
      </rPr>
      <t>信息统计</t>
    </r>
  </si>
  <si>
    <r>
      <t xml:space="preserve">    </t>
    </r>
    <r>
      <rPr>
        <sz val="11"/>
        <rFont val="宋体"/>
        <family val="0"/>
      </rPr>
      <t>专项业务活动</t>
    </r>
  </si>
  <si>
    <r>
      <t xml:space="preserve">    </t>
    </r>
    <r>
      <rPr>
        <sz val="11"/>
        <rFont val="宋体"/>
        <family val="0"/>
      </rPr>
      <t>国家粮油差价补贴</t>
    </r>
  </si>
  <si>
    <r>
      <t xml:space="preserve">    </t>
    </r>
    <r>
      <rPr>
        <sz val="11"/>
        <rFont val="宋体"/>
        <family val="0"/>
      </rPr>
      <t>粮食财务挂账利息补贴</t>
    </r>
  </si>
  <si>
    <r>
      <t xml:space="preserve">    </t>
    </r>
    <r>
      <rPr>
        <sz val="11"/>
        <rFont val="宋体"/>
        <family val="0"/>
      </rPr>
      <t>粮食财务挂账消化款</t>
    </r>
  </si>
  <si>
    <r>
      <t xml:space="preserve">    </t>
    </r>
    <r>
      <rPr>
        <sz val="11"/>
        <rFont val="宋体"/>
        <family val="0"/>
      </rPr>
      <t>处理陈化粮补贴</t>
    </r>
  </si>
  <si>
    <r>
      <t xml:space="preserve">    </t>
    </r>
    <r>
      <rPr>
        <sz val="11"/>
        <rFont val="宋体"/>
        <family val="0"/>
      </rPr>
      <t>粮食风险基金</t>
    </r>
  </si>
  <si>
    <r>
      <t xml:space="preserve">    </t>
    </r>
    <r>
      <rPr>
        <sz val="11"/>
        <rFont val="宋体"/>
        <family val="0"/>
      </rPr>
      <t>粮油市场调控专项资金</t>
    </r>
  </si>
  <si>
    <r>
      <t xml:space="preserve">    </t>
    </r>
    <r>
      <rPr>
        <sz val="11"/>
        <rFont val="宋体"/>
        <family val="0"/>
      </rPr>
      <t>设施建设</t>
    </r>
  </si>
  <si>
    <r>
      <t xml:space="preserve">    </t>
    </r>
    <r>
      <rPr>
        <sz val="11"/>
        <rFont val="宋体"/>
        <family val="0"/>
      </rPr>
      <t>设施安全</t>
    </r>
  </si>
  <si>
    <r>
      <t xml:space="preserve">    </t>
    </r>
    <r>
      <rPr>
        <sz val="11"/>
        <rFont val="宋体"/>
        <family val="0"/>
      </rPr>
      <t>物资保管保养</t>
    </r>
  </si>
  <si>
    <r>
      <t xml:space="preserve">    </t>
    </r>
    <r>
      <rPr>
        <sz val="11"/>
        <rFont val="宋体"/>
        <family val="0"/>
      </rPr>
      <t>其他粮油物资事务支出</t>
    </r>
  </si>
  <si>
    <r>
      <t xml:space="preserve">  </t>
    </r>
    <r>
      <rPr>
        <b/>
        <sz val="11"/>
        <rFont val="宋体"/>
        <family val="0"/>
      </rPr>
      <t>能源储备</t>
    </r>
  </si>
  <si>
    <r>
      <t xml:space="preserve">    </t>
    </r>
    <r>
      <rPr>
        <sz val="11"/>
        <rFont val="宋体"/>
        <family val="0"/>
      </rPr>
      <t>石油储备</t>
    </r>
  </si>
  <si>
    <r>
      <t xml:space="preserve">    </t>
    </r>
    <r>
      <rPr>
        <sz val="11"/>
        <rFont val="宋体"/>
        <family val="0"/>
      </rPr>
      <t>天然铀能源储备</t>
    </r>
  </si>
  <si>
    <r>
      <t xml:space="preserve">    </t>
    </r>
    <r>
      <rPr>
        <sz val="11"/>
        <rFont val="宋体"/>
        <family val="0"/>
      </rPr>
      <t>煤炭储备</t>
    </r>
  </si>
  <si>
    <r>
      <t xml:space="preserve">    </t>
    </r>
    <r>
      <rPr>
        <sz val="11"/>
        <rFont val="宋体"/>
        <family val="0"/>
      </rPr>
      <t>成品油储备</t>
    </r>
  </si>
  <si>
    <r>
      <t xml:space="preserve">    </t>
    </r>
    <r>
      <rPr>
        <sz val="11"/>
        <rFont val="宋体"/>
        <family val="0"/>
      </rPr>
      <t>其他能源储备支出</t>
    </r>
  </si>
  <si>
    <r>
      <t xml:space="preserve">  </t>
    </r>
    <r>
      <rPr>
        <b/>
        <sz val="11"/>
        <rFont val="宋体"/>
        <family val="0"/>
      </rPr>
      <t>粮油储备</t>
    </r>
  </si>
  <si>
    <r>
      <t xml:space="preserve">    </t>
    </r>
    <r>
      <rPr>
        <sz val="11"/>
        <rFont val="宋体"/>
        <family val="0"/>
      </rPr>
      <t>储备粮油补贴</t>
    </r>
  </si>
  <si>
    <r>
      <t xml:space="preserve">    </t>
    </r>
    <r>
      <rPr>
        <sz val="11"/>
        <rFont val="宋体"/>
        <family val="0"/>
      </rPr>
      <t>储备粮油差价补贴</t>
    </r>
  </si>
  <si>
    <r>
      <t xml:space="preserve">    </t>
    </r>
    <r>
      <rPr>
        <sz val="11"/>
        <rFont val="宋体"/>
        <family val="0"/>
      </rPr>
      <t>储备粮</t>
    </r>
    <r>
      <rPr>
        <sz val="11"/>
        <rFont val="Times New Roman"/>
        <family val="1"/>
      </rPr>
      <t>(</t>
    </r>
    <r>
      <rPr>
        <sz val="11"/>
        <rFont val="宋体"/>
        <family val="0"/>
      </rPr>
      <t>油</t>
    </r>
    <r>
      <rPr>
        <sz val="11"/>
        <rFont val="Times New Roman"/>
        <family val="1"/>
      </rPr>
      <t>)</t>
    </r>
    <r>
      <rPr>
        <sz val="11"/>
        <rFont val="宋体"/>
        <family val="0"/>
      </rPr>
      <t>库建设</t>
    </r>
  </si>
  <si>
    <r>
      <t xml:space="preserve">    </t>
    </r>
    <r>
      <rPr>
        <sz val="11"/>
        <rFont val="宋体"/>
        <family val="0"/>
      </rPr>
      <t>最低收购价政策支出</t>
    </r>
  </si>
  <si>
    <r>
      <t xml:space="preserve">    </t>
    </r>
    <r>
      <rPr>
        <sz val="11"/>
        <rFont val="宋体"/>
        <family val="0"/>
      </rPr>
      <t>其他粮油储备支出</t>
    </r>
  </si>
  <si>
    <r>
      <t xml:space="preserve">  </t>
    </r>
    <r>
      <rPr>
        <b/>
        <sz val="11"/>
        <rFont val="宋体"/>
        <family val="0"/>
      </rPr>
      <t>重要商品储备</t>
    </r>
  </si>
  <si>
    <r>
      <t xml:space="preserve">    </t>
    </r>
    <r>
      <rPr>
        <sz val="11"/>
        <rFont val="宋体"/>
        <family val="0"/>
      </rPr>
      <t>棉花储备</t>
    </r>
  </si>
  <si>
    <r>
      <t xml:space="preserve">    </t>
    </r>
    <r>
      <rPr>
        <sz val="11"/>
        <rFont val="宋体"/>
        <family val="0"/>
      </rPr>
      <t>食糖储备</t>
    </r>
  </si>
  <si>
    <r>
      <t xml:space="preserve">    </t>
    </r>
    <r>
      <rPr>
        <sz val="11"/>
        <rFont val="宋体"/>
        <family val="0"/>
      </rPr>
      <t>肉类储备</t>
    </r>
  </si>
  <si>
    <r>
      <t xml:space="preserve">    </t>
    </r>
    <r>
      <rPr>
        <sz val="11"/>
        <rFont val="宋体"/>
        <family val="0"/>
      </rPr>
      <t>化肥储备</t>
    </r>
  </si>
  <si>
    <r>
      <t xml:space="preserve">    </t>
    </r>
    <r>
      <rPr>
        <sz val="11"/>
        <rFont val="宋体"/>
        <family val="0"/>
      </rPr>
      <t>农药储备</t>
    </r>
  </si>
  <si>
    <r>
      <t xml:space="preserve">    </t>
    </r>
    <r>
      <rPr>
        <sz val="11"/>
        <rFont val="宋体"/>
        <family val="0"/>
      </rPr>
      <t>边销茶储备</t>
    </r>
  </si>
  <si>
    <r>
      <t xml:space="preserve">    </t>
    </r>
    <r>
      <rPr>
        <sz val="11"/>
        <rFont val="宋体"/>
        <family val="0"/>
      </rPr>
      <t>羊毛储备</t>
    </r>
  </si>
  <si>
    <r>
      <t xml:space="preserve">    </t>
    </r>
    <r>
      <rPr>
        <sz val="11"/>
        <rFont val="宋体"/>
        <family val="0"/>
      </rPr>
      <t>医药储备</t>
    </r>
  </si>
  <si>
    <r>
      <t xml:space="preserve">    </t>
    </r>
    <r>
      <rPr>
        <sz val="11"/>
        <rFont val="宋体"/>
        <family val="0"/>
      </rPr>
      <t>食盐储备</t>
    </r>
  </si>
  <si>
    <r>
      <t xml:space="preserve">    </t>
    </r>
    <r>
      <rPr>
        <sz val="11"/>
        <rFont val="宋体"/>
        <family val="0"/>
      </rPr>
      <t>战略物资储备</t>
    </r>
  </si>
  <si>
    <r>
      <t xml:space="preserve">    </t>
    </r>
    <r>
      <rPr>
        <sz val="11"/>
        <rFont val="宋体"/>
        <family val="0"/>
      </rPr>
      <t>应急物资储备</t>
    </r>
  </si>
  <si>
    <r>
      <t xml:space="preserve">    </t>
    </r>
    <r>
      <rPr>
        <sz val="11"/>
        <rFont val="宋体"/>
        <family val="0"/>
      </rPr>
      <t>其他重要商品储备支出</t>
    </r>
  </si>
  <si>
    <r>
      <rPr>
        <b/>
        <sz val="11"/>
        <rFont val="宋体"/>
        <family val="0"/>
      </rPr>
      <t>灾害防治及应急管理支出</t>
    </r>
  </si>
  <si>
    <r>
      <t xml:space="preserve">  </t>
    </r>
    <r>
      <rPr>
        <b/>
        <sz val="11"/>
        <rFont val="宋体"/>
        <family val="0"/>
      </rPr>
      <t>应急管理事务</t>
    </r>
  </si>
  <si>
    <r>
      <t xml:space="preserve">    </t>
    </r>
    <r>
      <rPr>
        <sz val="11"/>
        <rFont val="宋体"/>
        <family val="0"/>
      </rPr>
      <t>灾害风险防治</t>
    </r>
  </si>
  <si>
    <r>
      <t xml:space="preserve">    </t>
    </r>
    <r>
      <rPr>
        <sz val="11"/>
        <rFont val="宋体"/>
        <family val="0"/>
      </rPr>
      <t>国务院安委会专项</t>
    </r>
  </si>
  <si>
    <r>
      <t xml:space="preserve">    </t>
    </r>
    <r>
      <rPr>
        <sz val="11"/>
        <rFont val="宋体"/>
        <family val="0"/>
      </rPr>
      <t>安全监管</t>
    </r>
  </si>
  <si>
    <r>
      <t xml:space="preserve">    </t>
    </r>
    <r>
      <rPr>
        <sz val="11"/>
        <rFont val="宋体"/>
        <family val="0"/>
      </rPr>
      <t>应急救援</t>
    </r>
  </si>
  <si>
    <r>
      <t xml:space="preserve">    </t>
    </r>
    <r>
      <rPr>
        <sz val="11"/>
        <rFont val="宋体"/>
        <family val="0"/>
      </rPr>
      <t>应急管理</t>
    </r>
  </si>
  <si>
    <r>
      <t xml:space="preserve">    </t>
    </r>
    <r>
      <rPr>
        <sz val="11"/>
        <rFont val="宋体"/>
        <family val="0"/>
      </rPr>
      <t>其他应急管理支出</t>
    </r>
  </si>
  <si>
    <r>
      <t xml:space="preserve">  </t>
    </r>
    <r>
      <rPr>
        <b/>
        <sz val="11"/>
        <rFont val="宋体"/>
        <family val="0"/>
      </rPr>
      <t>消防救援事务</t>
    </r>
  </si>
  <si>
    <r>
      <t xml:space="preserve">    </t>
    </r>
    <r>
      <rPr>
        <sz val="11"/>
        <rFont val="宋体"/>
        <family val="0"/>
      </rPr>
      <t>消防应急救援</t>
    </r>
  </si>
  <si>
    <r>
      <t xml:space="preserve">    </t>
    </r>
    <r>
      <rPr>
        <sz val="11"/>
        <rFont val="宋体"/>
        <family val="0"/>
      </rPr>
      <t>其他消防救援事务支出</t>
    </r>
  </si>
  <si>
    <r>
      <t xml:space="preserve">  </t>
    </r>
    <r>
      <rPr>
        <b/>
        <sz val="11"/>
        <rFont val="宋体"/>
        <family val="0"/>
      </rPr>
      <t>矿山安全</t>
    </r>
  </si>
  <si>
    <r>
      <t xml:space="preserve">    </t>
    </r>
    <r>
      <rPr>
        <sz val="11"/>
        <rFont val="宋体"/>
        <family val="0"/>
      </rPr>
      <t>矿山安全监察事务</t>
    </r>
  </si>
  <si>
    <r>
      <t xml:space="preserve">    </t>
    </r>
    <r>
      <rPr>
        <sz val="11"/>
        <rFont val="宋体"/>
        <family val="0"/>
      </rPr>
      <t>矿山应急救援事务</t>
    </r>
  </si>
  <si>
    <r>
      <t xml:space="preserve">    </t>
    </r>
    <r>
      <rPr>
        <sz val="11"/>
        <rFont val="宋体"/>
        <family val="0"/>
      </rPr>
      <t>其他矿山安全支出</t>
    </r>
  </si>
  <si>
    <r>
      <t xml:space="preserve">  </t>
    </r>
    <r>
      <rPr>
        <b/>
        <sz val="11"/>
        <rFont val="宋体"/>
        <family val="0"/>
      </rPr>
      <t>地震事务</t>
    </r>
  </si>
  <si>
    <r>
      <t xml:space="preserve">    </t>
    </r>
    <r>
      <rPr>
        <sz val="11"/>
        <rFont val="宋体"/>
        <family val="0"/>
      </rPr>
      <t>地震监测</t>
    </r>
  </si>
  <si>
    <r>
      <t xml:space="preserve">    </t>
    </r>
    <r>
      <rPr>
        <sz val="11"/>
        <rFont val="宋体"/>
        <family val="0"/>
      </rPr>
      <t>地震预测预报</t>
    </r>
  </si>
  <si>
    <r>
      <t xml:space="preserve">    </t>
    </r>
    <r>
      <rPr>
        <sz val="11"/>
        <rFont val="宋体"/>
        <family val="0"/>
      </rPr>
      <t>地震灾害预防</t>
    </r>
  </si>
  <si>
    <r>
      <t xml:space="preserve">    </t>
    </r>
    <r>
      <rPr>
        <sz val="11"/>
        <rFont val="宋体"/>
        <family val="0"/>
      </rPr>
      <t>地震应急救援</t>
    </r>
  </si>
  <si>
    <r>
      <t xml:space="preserve">    </t>
    </r>
    <r>
      <rPr>
        <sz val="11"/>
        <rFont val="宋体"/>
        <family val="0"/>
      </rPr>
      <t>地震环境探察</t>
    </r>
  </si>
  <si>
    <r>
      <t xml:space="preserve">    </t>
    </r>
    <r>
      <rPr>
        <sz val="11"/>
        <rFont val="宋体"/>
        <family val="0"/>
      </rPr>
      <t>防震减灾信息管理</t>
    </r>
  </si>
  <si>
    <r>
      <t xml:space="preserve">    </t>
    </r>
    <r>
      <rPr>
        <sz val="11"/>
        <rFont val="宋体"/>
        <family val="0"/>
      </rPr>
      <t>防震减灾基础管理</t>
    </r>
  </si>
  <si>
    <r>
      <t xml:space="preserve">    </t>
    </r>
    <r>
      <rPr>
        <sz val="11"/>
        <rFont val="宋体"/>
        <family val="0"/>
      </rPr>
      <t>地震事业机构</t>
    </r>
  </si>
  <si>
    <r>
      <t xml:space="preserve">    </t>
    </r>
    <r>
      <rPr>
        <sz val="11"/>
        <rFont val="宋体"/>
        <family val="0"/>
      </rPr>
      <t>其他地震事务支出</t>
    </r>
  </si>
  <si>
    <r>
      <t xml:space="preserve">  </t>
    </r>
    <r>
      <rPr>
        <b/>
        <sz val="11"/>
        <rFont val="宋体"/>
        <family val="0"/>
      </rPr>
      <t>自然灾害防治</t>
    </r>
  </si>
  <si>
    <r>
      <t xml:space="preserve">    </t>
    </r>
    <r>
      <rPr>
        <sz val="11"/>
        <rFont val="宋体"/>
        <family val="0"/>
      </rPr>
      <t>地质灾害防治</t>
    </r>
  </si>
  <si>
    <r>
      <t xml:space="preserve">    </t>
    </r>
    <r>
      <rPr>
        <sz val="11"/>
        <rFont val="宋体"/>
        <family val="0"/>
      </rPr>
      <t>森林草原防灾减灾</t>
    </r>
  </si>
  <si>
    <r>
      <t xml:space="preserve">    </t>
    </r>
    <r>
      <rPr>
        <sz val="11"/>
        <rFont val="宋体"/>
        <family val="0"/>
      </rPr>
      <t>其他自然灾害防治支出</t>
    </r>
  </si>
  <si>
    <r>
      <t xml:space="preserve">  </t>
    </r>
    <r>
      <rPr>
        <b/>
        <sz val="11"/>
        <rFont val="宋体"/>
        <family val="0"/>
      </rPr>
      <t>自然灾害救灾及恢复重建支出</t>
    </r>
  </si>
  <si>
    <r>
      <t xml:space="preserve">    </t>
    </r>
    <r>
      <rPr>
        <sz val="11"/>
        <rFont val="宋体"/>
        <family val="0"/>
      </rPr>
      <t>自然灾害救灾补助</t>
    </r>
  </si>
  <si>
    <r>
      <t xml:space="preserve">    </t>
    </r>
    <r>
      <rPr>
        <sz val="11"/>
        <rFont val="宋体"/>
        <family val="0"/>
      </rPr>
      <t>自然灾害灾后重建补助</t>
    </r>
  </si>
  <si>
    <r>
      <t xml:space="preserve">    </t>
    </r>
    <r>
      <rPr>
        <sz val="11"/>
        <rFont val="宋体"/>
        <family val="0"/>
      </rPr>
      <t>其他自然灾害救灾及恢复重建支出</t>
    </r>
  </si>
  <si>
    <r>
      <t xml:space="preserve">  </t>
    </r>
    <r>
      <rPr>
        <b/>
        <sz val="11"/>
        <rFont val="宋体"/>
        <family val="0"/>
      </rPr>
      <t>其他灾害防治及应急管理支出</t>
    </r>
    <r>
      <rPr>
        <b/>
        <sz val="11"/>
        <rFont val="Times New Roman"/>
        <family val="1"/>
      </rPr>
      <t>(</t>
    </r>
    <r>
      <rPr>
        <b/>
        <sz val="11"/>
        <rFont val="宋体"/>
        <family val="0"/>
      </rPr>
      <t>款</t>
    </r>
    <r>
      <rPr>
        <b/>
        <sz val="11"/>
        <rFont val="Times New Roman"/>
        <family val="1"/>
      </rPr>
      <t>)</t>
    </r>
  </si>
  <si>
    <r>
      <t xml:space="preserve">    </t>
    </r>
    <r>
      <rPr>
        <sz val="11"/>
        <rFont val="宋体"/>
        <family val="0"/>
      </rPr>
      <t>其他灾害防治及应急管理支出</t>
    </r>
    <r>
      <rPr>
        <sz val="11"/>
        <rFont val="Times New Roman"/>
        <family val="1"/>
      </rPr>
      <t>(</t>
    </r>
    <r>
      <rPr>
        <sz val="11"/>
        <rFont val="宋体"/>
        <family val="0"/>
      </rPr>
      <t>项</t>
    </r>
    <r>
      <rPr>
        <sz val="11"/>
        <rFont val="Times New Roman"/>
        <family val="1"/>
      </rPr>
      <t>)</t>
    </r>
  </si>
  <si>
    <r>
      <rPr>
        <b/>
        <sz val="11"/>
        <rFont val="宋体"/>
        <family val="0"/>
      </rPr>
      <t>其他支出</t>
    </r>
    <r>
      <rPr>
        <b/>
        <sz val="11"/>
        <rFont val="Times New Roman"/>
        <family val="1"/>
      </rPr>
      <t>(</t>
    </r>
    <r>
      <rPr>
        <b/>
        <sz val="11"/>
        <rFont val="宋体"/>
        <family val="0"/>
      </rPr>
      <t>类</t>
    </r>
    <r>
      <rPr>
        <b/>
        <sz val="11"/>
        <rFont val="Times New Roman"/>
        <family val="1"/>
      </rPr>
      <t>)</t>
    </r>
  </si>
  <si>
    <r>
      <t xml:space="preserve">  </t>
    </r>
    <r>
      <rPr>
        <b/>
        <sz val="11"/>
        <rFont val="宋体"/>
        <family val="0"/>
      </rPr>
      <t>其他支出</t>
    </r>
    <r>
      <rPr>
        <b/>
        <sz val="11"/>
        <rFont val="Times New Roman"/>
        <family val="1"/>
      </rPr>
      <t>(</t>
    </r>
    <r>
      <rPr>
        <b/>
        <sz val="11"/>
        <rFont val="宋体"/>
        <family val="0"/>
      </rPr>
      <t>款</t>
    </r>
    <r>
      <rPr>
        <b/>
        <sz val="11"/>
        <rFont val="Times New Roman"/>
        <family val="1"/>
      </rPr>
      <t>)</t>
    </r>
  </si>
  <si>
    <r>
      <t xml:space="preserve">    </t>
    </r>
    <r>
      <rPr>
        <sz val="11"/>
        <rFont val="宋体"/>
        <family val="0"/>
      </rPr>
      <t>其他支出</t>
    </r>
    <r>
      <rPr>
        <sz val="11"/>
        <rFont val="Times New Roman"/>
        <family val="1"/>
      </rPr>
      <t>(</t>
    </r>
    <r>
      <rPr>
        <sz val="11"/>
        <rFont val="宋体"/>
        <family val="0"/>
      </rPr>
      <t>项</t>
    </r>
    <r>
      <rPr>
        <sz val="11"/>
        <rFont val="Times New Roman"/>
        <family val="1"/>
      </rPr>
      <t>)</t>
    </r>
  </si>
  <si>
    <r>
      <rPr>
        <b/>
        <sz val="11"/>
        <rFont val="宋体"/>
        <family val="0"/>
      </rPr>
      <t>债务付息支出</t>
    </r>
  </si>
  <si>
    <r>
      <t xml:space="preserve">  </t>
    </r>
    <r>
      <rPr>
        <b/>
        <sz val="11"/>
        <rFont val="宋体"/>
        <family val="0"/>
      </rPr>
      <t>中央政府国内债务付息支出</t>
    </r>
  </si>
  <si>
    <r>
      <t xml:space="preserve">  </t>
    </r>
    <r>
      <rPr>
        <b/>
        <sz val="11"/>
        <rFont val="宋体"/>
        <family val="0"/>
      </rPr>
      <t>中央政府国外债务付息支出</t>
    </r>
  </si>
  <si>
    <r>
      <t xml:space="preserve">    </t>
    </r>
    <r>
      <rPr>
        <sz val="11"/>
        <rFont val="宋体"/>
        <family val="0"/>
      </rPr>
      <t>中央政府境外发行主权债券付息支出</t>
    </r>
  </si>
  <si>
    <r>
      <t xml:space="preserve">    </t>
    </r>
    <r>
      <rPr>
        <sz val="11"/>
        <rFont val="宋体"/>
        <family val="0"/>
      </rPr>
      <t>中央政府向外国政府借款付息支出</t>
    </r>
  </si>
  <si>
    <r>
      <t xml:space="preserve">    </t>
    </r>
    <r>
      <rPr>
        <sz val="11"/>
        <rFont val="宋体"/>
        <family val="0"/>
      </rPr>
      <t>中央政府向国际金融组织借款付息支出</t>
    </r>
  </si>
  <si>
    <r>
      <t xml:space="preserve">    </t>
    </r>
    <r>
      <rPr>
        <sz val="11"/>
        <rFont val="宋体"/>
        <family val="0"/>
      </rPr>
      <t>中央政府其他国外借款付息支出</t>
    </r>
  </si>
  <si>
    <r>
      <t xml:space="preserve">  </t>
    </r>
    <r>
      <rPr>
        <b/>
        <sz val="11"/>
        <rFont val="宋体"/>
        <family val="0"/>
      </rPr>
      <t>地方政府一般债务付息支出</t>
    </r>
  </si>
  <si>
    <r>
      <t xml:space="preserve">    </t>
    </r>
    <r>
      <rPr>
        <sz val="11"/>
        <rFont val="宋体"/>
        <family val="0"/>
      </rPr>
      <t>地方政府一般债券付息支出</t>
    </r>
  </si>
  <si>
    <r>
      <t xml:space="preserve">    </t>
    </r>
    <r>
      <rPr>
        <sz val="11"/>
        <rFont val="宋体"/>
        <family val="0"/>
      </rPr>
      <t>地方政府向外国政府借款付息支出</t>
    </r>
  </si>
  <si>
    <r>
      <t xml:space="preserve">    </t>
    </r>
    <r>
      <rPr>
        <sz val="11"/>
        <rFont val="宋体"/>
        <family val="0"/>
      </rPr>
      <t>地方政府向国际组织借款付息支出</t>
    </r>
  </si>
  <si>
    <r>
      <t xml:space="preserve">    </t>
    </r>
    <r>
      <rPr>
        <sz val="11"/>
        <rFont val="宋体"/>
        <family val="0"/>
      </rPr>
      <t>地方政府其他一般债务付息支出</t>
    </r>
  </si>
  <si>
    <r>
      <rPr>
        <b/>
        <sz val="11"/>
        <rFont val="宋体"/>
        <family val="0"/>
      </rPr>
      <t>债务发行费用支出</t>
    </r>
  </si>
  <si>
    <r>
      <t xml:space="preserve">  </t>
    </r>
    <r>
      <rPr>
        <b/>
        <sz val="11"/>
        <rFont val="宋体"/>
        <family val="0"/>
      </rPr>
      <t>中央政府国内债务发行费用支出</t>
    </r>
  </si>
  <si>
    <r>
      <t xml:space="preserve">  </t>
    </r>
    <r>
      <rPr>
        <b/>
        <sz val="11"/>
        <rFont val="宋体"/>
        <family val="0"/>
      </rPr>
      <t>中央政府国外债务发行费用支出</t>
    </r>
  </si>
  <si>
    <r>
      <t xml:space="preserve">  </t>
    </r>
    <r>
      <rPr>
        <b/>
        <sz val="11"/>
        <rFont val="宋体"/>
        <family val="0"/>
      </rPr>
      <t>地方政府一般债务发行费用支出</t>
    </r>
  </si>
  <si>
    <t>表五</t>
  </si>
  <si>
    <t>2022年忠县乡村振兴衔接资金分配结果公告公示情况表</t>
  </si>
  <si>
    <t>单位：万元</t>
  </si>
  <si>
    <t>序号</t>
  </si>
  <si>
    <t>省</t>
  </si>
  <si>
    <t>县</t>
  </si>
  <si>
    <t>文件号</t>
  </si>
  <si>
    <t>资金名称</t>
  </si>
  <si>
    <t>下拨情况</t>
  </si>
  <si>
    <t>下拨时间</t>
  </si>
  <si>
    <t>发文名称</t>
  </si>
  <si>
    <t>公告公示金额</t>
  </si>
  <si>
    <t>公告公示网址</t>
  </si>
  <si>
    <t>备注</t>
  </si>
  <si>
    <t>资金总额</t>
  </si>
  <si>
    <t>其中：中央资金</t>
  </si>
  <si>
    <t>市本级资金</t>
  </si>
  <si>
    <t>县本级资金</t>
  </si>
  <si>
    <t>重庆市</t>
  </si>
  <si>
    <t>忠县</t>
  </si>
  <si>
    <t>忠财行〔2021〕88号</t>
  </si>
  <si>
    <t>少数民族发展资金</t>
  </si>
  <si>
    <t>已拨付</t>
  </si>
  <si>
    <t>关于提前下达2022年少数民族发展资金预算的通知</t>
  </si>
  <si>
    <t>忠县财政局忠县民族宗教事务委员会关于提前下达2022年少数民族发展资金预算的通知_忠县人民政府 (zhongxian.gov.cn)</t>
  </si>
  <si>
    <t>忠财农〔2021〕139号</t>
  </si>
  <si>
    <t>衔接资金、以工代赈资金</t>
  </si>
  <si>
    <t>关于下达2022年第一批财政衔接项目资金的通知</t>
  </si>
  <si>
    <t>忠 县 财 政 局关于下达2022年第一批财政衔接项目资金的通知_忠县人民政府 (zhongxian.gov.cn)</t>
  </si>
  <si>
    <t>忠财农〔2022〕14号</t>
  </si>
  <si>
    <t>衔接资金</t>
  </si>
  <si>
    <t>关于下达2022年第二批财政衔接项目资金的通知</t>
  </si>
  <si>
    <t>忠 县 财 政 局关于下达2022年第二批财政衔接项目资金的通知_忠县人民政府 (zhongxian.gov.cn)</t>
  </si>
  <si>
    <t>忠财农〔2022〕23号</t>
  </si>
  <si>
    <t>关于调整2022年乡村振兴项目资金预算及下达县级预算指标的通知</t>
  </si>
  <si>
    <t>忠 县 财 政 局关于调整2022年乡村振兴项目资金预算及下达县级预算指标的通知_忠县人民政府 (zhongxian.gov.cn)</t>
  </si>
  <si>
    <t>忠财农〔2022〕32号</t>
  </si>
  <si>
    <t>关于下达2022年第三批财政衔接项目资金的通知</t>
  </si>
  <si>
    <t>忠 县 财 政 局关于下达2022年第三批财政衔接项目资金的通 知_忠县人民政府 (zhongxian.gov.cn)</t>
  </si>
  <si>
    <t>忠财农〔2022〕39号</t>
  </si>
  <si>
    <t>关于下达2022年第四批财政衔接项目资金的通知</t>
  </si>
  <si>
    <t>忠 县 财 政 局关于下达2022年第四批财政衔接项目资金的通 知_忠县人民政府 (zhongxian.gov.cn)</t>
  </si>
  <si>
    <t>忠财农〔2022〕42号</t>
  </si>
  <si>
    <t>关于下达“2022年永丰镇双丰村标准化蛋鸡养殖场股权化改革项目”及调整“2022年兴峰乡兴峰社区五组公路硬化项目”资金预算级次的通知</t>
  </si>
  <si>
    <t>忠 县 财 政 局关于下达“2022年永丰镇双丰村标准化蛋鸡养殖场股权化改革项目”及调整“2022年兴峰乡兴峰社区五组公路硬化项目”资金预算级次的通知_忠县人民政府 (zhongxian.gov.cn)</t>
  </si>
  <si>
    <t>忠财农〔2022〕44号</t>
  </si>
  <si>
    <t>关于下达2022年第五批财政衔接项目资金的通知</t>
  </si>
  <si>
    <t>忠 县 财 政 局关于下达2022年第五批财政衔接项目资金的通知_忠县人民政府 (zhongxian.gov.cn)</t>
  </si>
  <si>
    <t>忠财农〔2022〕64号</t>
  </si>
  <si>
    <t>关于下达2022年第六批财政衔接项目资金的通知</t>
  </si>
  <si>
    <t>http://www.zhongxian.gov.cn/zwgk_156/zfxxgkml/hmhlzj/zyzc/202212/t20221212_11374658.html</t>
  </si>
  <si>
    <t>忠财农〔2022〕65号</t>
  </si>
  <si>
    <t>已收回</t>
  </si>
  <si>
    <t>关于收回2022年财政衔接推进乡村振兴县级预算指标的通知</t>
  </si>
  <si>
    <t>http://www.zhongxian.gov.cn/zwgk_156/zfxxgkml/hmhlzj/zyzc/202212/t20221212_11374682.html</t>
  </si>
  <si>
    <t>忠财农〔2022〕66号</t>
  </si>
  <si>
    <t>关于下达2022年第七批财政衔接项目资金的通知</t>
  </si>
  <si>
    <t>http://www.zhongxian.gov.cn/zwgk_156/zfxxgkml/hmhlzj/zyzc/202212/t20221212_11374730.html</t>
  </si>
  <si>
    <t>备注：可从全国防返贫监测系统导出。</t>
  </si>
  <si>
    <t>表六</t>
  </si>
  <si>
    <r>
      <rPr>
        <sz val="20"/>
        <rFont val="Times New Roman"/>
        <family val="1"/>
      </rPr>
      <t>2022</t>
    </r>
    <r>
      <rPr>
        <sz val="20"/>
        <rFont val="方正小标宋_GBK"/>
        <family val="4"/>
      </rPr>
      <t>年全县政府性基金预算收支执行情况表</t>
    </r>
  </si>
  <si>
    <t>执行数</t>
  </si>
  <si>
    <t>一、上年结转收入</t>
  </si>
  <si>
    <t>国有土地使用权出让收入</t>
  </si>
  <si>
    <r>
      <rPr>
        <sz val="12"/>
        <rFont val="宋体"/>
        <family val="0"/>
      </rPr>
      <t>城市基础设施配套费收入</t>
    </r>
  </si>
  <si>
    <r>
      <rPr>
        <sz val="12"/>
        <rFont val="宋体"/>
        <family val="0"/>
      </rPr>
      <t>污水处理费收入</t>
    </r>
  </si>
  <si>
    <r>
      <rPr>
        <sz val="12"/>
        <rFont val="宋体"/>
        <family val="0"/>
      </rPr>
      <t>农业土地开发资金收入</t>
    </r>
  </si>
  <si>
    <r>
      <rPr>
        <sz val="12"/>
        <rFont val="宋体"/>
        <family val="0"/>
      </rPr>
      <t>国有土地收益基金收入</t>
    </r>
  </si>
  <si>
    <r>
      <rPr>
        <b/>
        <sz val="12"/>
        <rFont val="宋体"/>
        <family val="0"/>
      </rPr>
      <t>五、调入资金</t>
    </r>
  </si>
  <si>
    <r>
      <rPr>
        <sz val="12"/>
        <rFont val="宋体"/>
        <family val="0"/>
      </rPr>
      <t>抗疫特别国债安排的支出</t>
    </r>
  </si>
  <si>
    <r>
      <rPr>
        <sz val="12"/>
        <rFont val="宋体"/>
        <family val="0"/>
      </rPr>
      <t>债务发行费用支出</t>
    </r>
  </si>
  <si>
    <r>
      <rPr>
        <b/>
        <sz val="12"/>
        <rFont val="宋体"/>
        <family val="0"/>
      </rPr>
      <t>三、调出资金</t>
    </r>
  </si>
  <si>
    <r>
      <rPr>
        <b/>
        <sz val="12"/>
        <rFont val="宋体"/>
        <family val="0"/>
      </rPr>
      <t>四、债务还本支出</t>
    </r>
  </si>
  <si>
    <t>五、结转下年</t>
  </si>
  <si>
    <t>表七</t>
  </si>
  <si>
    <r>
      <rPr>
        <sz val="20"/>
        <rFont val="Times New Roman"/>
        <family val="1"/>
      </rPr>
      <t>2022</t>
    </r>
    <r>
      <rPr>
        <sz val="20"/>
        <rFont val="方正小标宋_GBK"/>
        <family val="4"/>
      </rPr>
      <t>年县本级政府性基金预算收支执行情况表</t>
    </r>
  </si>
  <si>
    <t>预算科目</t>
  </si>
  <si>
    <t>同比增减</t>
  </si>
  <si>
    <t>收入总计</t>
  </si>
  <si>
    <t>支出总计</t>
  </si>
  <si>
    <t>一、本年度支出</t>
  </si>
  <si>
    <t>二、本年度收入</t>
  </si>
  <si>
    <t>科学技术支出</t>
  </si>
  <si>
    <t>文化旅游体育与传媒支出</t>
  </si>
  <si>
    <t>城市基础设施配套费收入</t>
  </si>
  <si>
    <t>社会保障和就业支出</t>
  </si>
  <si>
    <t>污水处理费收入</t>
  </si>
  <si>
    <t>城乡社区支出</t>
  </si>
  <si>
    <t>农业土地开发资金收入</t>
  </si>
  <si>
    <t>农林水支出</t>
  </si>
  <si>
    <t>国有土地收益基金收入</t>
  </si>
  <si>
    <t>交通运输支出</t>
  </si>
  <si>
    <t>三、上级补助收入</t>
  </si>
  <si>
    <t>资源勘探信息等支出</t>
  </si>
  <si>
    <t>四、债务转贷收入</t>
  </si>
  <si>
    <t>商业服务业等支出</t>
  </si>
  <si>
    <t>五、调入资金</t>
  </si>
  <si>
    <t>其他支出</t>
  </si>
  <si>
    <t>抗疫特别国债安排的支出</t>
  </si>
  <si>
    <t>债务付息支出</t>
  </si>
  <si>
    <t>债务发行费用支出</t>
  </si>
  <si>
    <t>二、上解上级支出</t>
  </si>
  <si>
    <t>三、调出资金</t>
  </si>
  <si>
    <t>四、债务还本支出</t>
  </si>
  <si>
    <t>五、补助下级支出</t>
  </si>
  <si>
    <t>六、结转下年</t>
  </si>
  <si>
    <t>表八</t>
  </si>
  <si>
    <t>2022年忠县政府性基金预算支出执行表</t>
  </si>
  <si>
    <t>科目名称</t>
  </si>
  <si>
    <t>决算数</t>
  </si>
  <si>
    <r>
      <rPr>
        <b/>
        <sz val="11"/>
        <rFont val="宋体"/>
        <family val="0"/>
      </rPr>
      <t>政府性基金预算支出</t>
    </r>
  </si>
  <si>
    <r>
      <t xml:space="preserve">  </t>
    </r>
    <r>
      <rPr>
        <b/>
        <sz val="11"/>
        <rFont val="宋体"/>
        <family val="0"/>
      </rPr>
      <t>核电站乏燃料处理处置基金支出</t>
    </r>
  </si>
  <si>
    <r>
      <t xml:space="preserve">    </t>
    </r>
    <r>
      <rPr>
        <sz val="11"/>
        <rFont val="宋体"/>
        <family val="0"/>
      </rPr>
      <t>乏燃料运输</t>
    </r>
  </si>
  <si>
    <r>
      <t xml:space="preserve">    </t>
    </r>
    <r>
      <rPr>
        <sz val="11"/>
        <rFont val="宋体"/>
        <family val="0"/>
      </rPr>
      <t>乏燃料离堆贮存</t>
    </r>
  </si>
  <si>
    <r>
      <t xml:space="preserve">    </t>
    </r>
    <r>
      <rPr>
        <sz val="11"/>
        <rFont val="宋体"/>
        <family val="0"/>
      </rPr>
      <t>乏燃料后处理</t>
    </r>
  </si>
  <si>
    <r>
      <t xml:space="preserve">    </t>
    </r>
    <r>
      <rPr>
        <sz val="11"/>
        <rFont val="宋体"/>
        <family val="0"/>
      </rPr>
      <t>高放废物的处理处置</t>
    </r>
  </si>
  <si>
    <r>
      <t xml:space="preserve">    </t>
    </r>
    <r>
      <rPr>
        <sz val="11"/>
        <rFont val="宋体"/>
        <family val="0"/>
      </rPr>
      <t>乏燃料后处理厂的建设、运行、改造和退役</t>
    </r>
  </si>
  <si>
    <r>
      <t xml:space="preserve">    </t>
    </r>
    <r>
      <rPr>
        <sz val="11"/>
        <rFont val="宋体"/>
        <family val="0"/>
      </rPr>
      <t>其他乏燃料处理处置基金支出</t>
    </r>
  </si>
  <si>
    <r>
      <t xml:space="preserve">  </t>
    </r>
    <r>
      <rPr>
        <b/>
        <sz val="11"/>
        <rFont val="宋体"/>
        <family val="0"/>
      </rPr>
      <t>国家电影事业发展专项资金安排的支出</t>
    </r>
  </si>
  <si>
    <r>
      <t xml:space="preserve">    </t>
    </r>
    <r>
      <rPr>
        <sz val="11"/>
        <rFont val="宋体"/>
        <family val="0"/>
      </rPr>
      <t>资助国产影片放映</t>
    </r>
  </si>
  <si>
    <r>
      <t xml:space="preserve">    </t>
    </r>
    <r>
      <rPr>
        <sz val="11"/>
        <rFont val="宋体"/>
        <family val="0"/>
      </rPr>
      <t>资助影院建设</t>
    </r>
  </si>
  <si>
    <r>
      <t xml:space="preserve">    </t>
    </r>
    <r>
      <rPr>
        <sz val="11"/>
        <rFont val="宋体"/>
        <family val="0"/>
      </rPr>
      <t>资助少数民族语电影译制</t>
    </r>
  </si>
  <si>
    <r>
      <t xml:space="preserve">    </t>
    </r>
    <r>
      <rPr>
        <sz val="11"/>
        <rFont val="宋体"/>
        <family val="0"/>
      </rPr>
      <t>购买农村电影公益性放映版权服务</t>
    </r>
  </si>
  <si>
    <r>
      <t xml:space="preserve">    </t>
    </r>
    <r>
      <rPr>
        <sz val="11"/>
        <rFont val="宋体"/>
        <family val="0"/>
      </rPr>
      <t>其他国家电影事业发展专项资金支出</t>
    </r>
  </si>
  <si>
    <r>
      <t xml:space="preserve">  </t>
    </r>
    <r>
      <rPr>
        <b/>
        <sz val="11"/>
        <rFont val="宋体"/>
        <family val="0"/>
      </rPr>
      <t>旅游发展基金支出</t>
    </r>
  </si>
  <si>
    <r>
      <t xml:space="preserve">    </t>
    </r>
    <r>
      <rPr>
        <sz val="11"/>
        <rFont val="宋体"/>
        <family val="0"/>
      </rPr>
      <t>宣传促销</t>
    </r>
  </si>
  <si>
    <r>
      <t xml:space="preserve">    </t>
    </r>
    <r>
      <rPr>
        <sz val="11"/>
        <rFont val="宋体"/>
        <family val="0"/>
      </rPr>
      <t>行业规划</t>
    </r>
  </si>
  <si>
    <r>
      <t xml:space="preserve">    </t>
    </r>
    <r>
      <rPr>
        <sz val="11"/>
        <rFont val="宋体"/>
        <family val="0"/>
      </rPr>
      <t>旅游事业补助</t>
    </r>
  </si>
  <si>
    <r>
      <t xml:space="preserve">    </t>
    </r>
    <r>
      <rPr>
        <sz val="11"/>
        <rFont val="宋体"/>
        <family val="0"/>
      </rPr>
      <t>地方旅游开发项目补助</t>
    </r>
  </si>
  <si>
    <r>
      <t xml:space="preserve">    </t>
    </r>
    <r>
      <rPr>
        <sz val="11"/>
        <rFont val="宋体"/>
        <family val="0"/>
      </rPr>
      <t>其他旅游发展基金支出</t>
    </r>
  </si>
  <si>
    <r>
      <t xml:space="preserve">  </t>
    </r>
    <r>
      <rPr>
        <b/>
        <sz val="11"/>
        <rFont val="宋体"/>
        <family val="0"/>
      </rPr>
      <t>国家电影事业发展专项资金对应专项债务收入安排的支出</t>
    </r>
  </si>
  <si>
    <r>
      <t xml:space="preserve">    </t>
    </r>
    <r>
      <rPr>
        <sz val="11"/>
        <rFont val="宋体"/>
        <family val="0"/>
      </rPr>
      <t>资助城市影院</t>
    </r>
  </si>
  <si>
    <r>
      <t xml:space="preserve">    </t>
    </r>
    <r>
      <rPr>
        <sz val="11"/>
        <rFont val="宋体"/>
        <family val="0"/>
      </rPr>
      <t>其他国家电影事业发展专项资金对应专项债务收入支出</t>
    </r>
  </si>
  <si>
    <r>
      <t xml:space="preserve">  </t>
    </r>
    <r>
      <rPr>
        <b/>
        <sz val="11"/>
        <rFont val="宋体"/>
        <family val="0"/>
      </rPr>
      <t>大中型水库移民后期扶持基金支出</t>
    </r>
  </si>
  <si>
    <r>
      <t xml:space="preserve">    </t>
    </r>
    <r>
      <rPr>
        <sz val="11"/>
        <rFont val="宋体"/>
        <family val="0"/>
      </rPr>
      <t>移民补助</t>
    </r>
  </si>
  <si>
    <r>
      <t xml:space="preserve">    </t>
    </r>
    <r>
      <rPr>
        <sz val="11"/>
        <rFont val="宋体"/>
        <family val="0"/>
      </rPr>
      <t>基础设施建设和经济发展</t>
    </r>
  </si>
  <si>
    <r>
      <t xml:space="preserve">    </t>
    </r>
    <r>
      <rPr>
        <sz val="11"/>
        <rFont val="宋体"/>
        <family val="0"/>
      </rPr>
      <t>其他大中型水库移民后期扶持基金支出</t>
    </r>
  </si>
  <si>
    <r>
      <t xml:space="preserve">  </t>
    </r>
    <r>
      <rPr>
        <b/>
        <sz val="11"/>
        <rFont val="宋体"/>
        <family val="0"/>
      </rPr>
      <t>小型水库移民扶助基金安排的支出</t>
    </r>
  </si>
  <si>
    <r>
      <t xml:space="preserve">    </t>
    </r>
    <r>
      <rPr>
        <sz val="11"/>
        <rFont val="宋体"/>
        <family val="0"/>
      </rPr>
      <t>其他小型水库移民扶助基金支出</t>
    </r>
  </si>
  <si>
    <r>
      <t xml:space="preserve">  </t>
    </r>
    <r>
      <rPr>
        <b/>
        <sz val="11"/>
        <rFont val="宋体"/>
        <family val="0"/>
      </rPr>
      <t>小型水库移民扶助基金对应专项债务收入安排的支出</t>
    </r>
  </si>
  <si>
    <r>
      <t xml:space="preserve">    </t>
    </r>
    <r>
      <rPr>
        <sz val="11"/>
        <rFont val="宋体"/>
        <family val="0"/>
      </rPr>
      <t>其他小型水库移民扶助基金对应专项债务收入安排的支出</t>
    </r>
  </si>
  <si>
    <r>
      <t xml:space="preserve">  </t>
    </r>
    <r>
      <rPr>
        <b/>
        <sz val="11"/>
        <rFont val="宋体"/>
        <family val="0"/>
      </rPr>
      <t>可再生能源电价附加收入安排的支出</t>
    </r>
  </si>
  <si>
    <r>
      <t xml:space="preserve">    </t>
    </r>
    <r>
      <rPr>
        <sz val="11"/>
        <rFont val="宋体"/>
        <family val="0"/>
      </rPr>
      <t>风力发电补助</t>
    </r>
  </si>
  <si>
    <r>
      <t xml:space="preserve">    </t>
    </r>
    <r>
      <rPr>
        <sz val="11"/>
        <rFont val="宋体"/>
        <family val="0"/>
      </rPr>
      <t>太阳能发电补助</t>
    </r>
  </si>
  <si>
    <r>
      <t xml:space="preserve">    </t>
    </r>
    <r>
      <rPr>
        <sz val="11"/>
        <rFont val="宋体"/>
        <family val="0"/>
      </rPr>
      <t>生物质能发电补助</t>
    </r>
  </si>
  <si>
    <r>
      <t xml:space="preserve">    </t>
    </r>
    <r>
      <rPr>
        <sz val="11"/>
        <rFont val="宋体"/>
        <family val="0"/>
      </rPr>
      <t>其他可再生能源电价附加收入安排的支出</t>
    </r>
  </si>
  <si>
    <r>
      <t xml:space="preserve">  </t>
    </r>
    <r>
      <rPr>
        <b/>
        <sz val="11"/>
        <rFont val="宋体"/>
        <family val="0"/>
      </rPr>
      <t>废弃电器电子产品处理基金支出</t>
    </r>
  </si>
  <si>
    <r>
      <t xml:space="preserve">    </t>
    </r>
    <r>
      <rPr>
        <sz val="11"/>
        <rFont val="宋体"/>
        <family val="0"/>
      </rPr>
      <t>回收处理费用补贴</t>
    </r>
  </si>
  <si>
    <r>
      <t xml:space="preserve">    </t>
    </r>
    <r>
      <rPr>
        <sz val="11"/>
        <rFont val="宋体"/>
        <family val="0"/>
      </rPr>
      <t>信息系统建设</t>
    </r>
  </si>
  <si>
    <r>
      <t xml:space="preserve">    </t>
    </r>
    <r>
      <rPr>
        <sz val="11"/>
        <rFont val="宋体"/>
        <family val="0"/>
      </rPr>
      <t>基金征管经费</t>
    </r>
  </si>
  <si>
    <r>
      <t xml:space="preserve">    </t>
    </r>
    <r>
      <rPr>
        <sz val="11"/>
        <rFont val="宋体"/>
        <family val="0"/>
      </rPr>
      <t>其他废弃电器电子产品处理基金支出</t>
    </r>
  </si>
  <si>
    <r>
      <t xml:space="preserve">  </t>
    </r>
    <r>
      <rPr>
        <b/>
        <sz val="11"/>
        <rFont val="宋体"/>
        <family val="0"/>
      </rPr>
      <t>国有土地使用权出让收入安排的支出</t>
    </r>
  </si>
  <si>
    <r>
      <t xml:space="preserve">    </t>
    </r>
    <r>
      <rPr>
        <sz val="11"/>
        <rFont val="宋体"/>
        <family val="0"/>
      </rPr>
      <t>征地和拆迁补偿支出</t>
    </r>
  </si>
  <si>
    <r>
      <t xml:space="preserve">    </t>
    </r>
    <r>
      <rPr>
        <sz val="11"/>
        <rFont val="宋体"/>
        <family val="0"/>
      </rPr>
      <t>土地开发支出</t>
    </r>
  </si>
  <si>
    <r>
      <t xml:space="preserve">    </t>
    </r>
    <r>
      <rPr>
        <sz val="11"/>
        <rFont val="宋体"/>
        <family val="0"/>
      </rPr>
      <t>城市建设支出</t>
    </r>
  </si>
  <si>
    <r>
      <t xml:space="preserve">    </t>
    </r>
    <r>
      <rPr>
        <sz val="11"/>
        <rFont val="宋体"/>
        <family val="0"/>
      </rPr>
      <t>农村基础设施建设支出</t>
    </r>
  </si>
  <si>
    <r>
      <t xml:space="preserve">    </t>
    </r>
    <r>
      <rPr>
        <sz val="11"/>
        <rFont val="宋体"/>
        <family val="0"/>
      </rPr>
      <t>补助被征地农民支出</t>
    </r>
  </si>
  <si>
    <r>
      <t xml:space="preserve">    </t>
    </r>
    <r>
      <rPr>
        <sz val="11"/>
        <rFont val="宋体"/>
        <family val="0"/>
      </rPr>
      <t>土地出让业务支出</t>
    </r>
  </si>
  <si>
    <r>
      <t xml:space="preserve">    </t>
    </r>
    <r>
      <rPr>
        <sz val="11"/>
        <rFont val="宋体"/>
        <family val="0"/>
      </rPr>
      <t>廉租住房支出</t>
    </r>
  </si>
  <si>
    <r>
      <t xml:space="preserve">    </t>
    </r>
    <r>
      <rPr>
        <sz val="11"/>
        <rFont val="宋体"/>
        <family val="0"/>
      </rPr>
      <t>支付破产或改制企业职工安置费</t>
    </r>
  </si>
  <si>
    <r>
      <t xml:space="preserve">    </t>
    </r>
    <r>
      <rPr>
        <sz val="11"/>
        <rFont val="宋体"/>
        <family val="0"/>
      </rPr>
      <t>棚户区改造支出</t>
    </r>
  </si>
  <si>
    <r>
      <t xml:space="preserve">    </t>
    </r>
    <r>
      <rPr>
        <sz val="11"/>
        <rFont val="宋体"/>
        <family val="0"/>
      </rPr>
      <t>公共租赁住房支出</t>
    </r>
  </si>
  <si>
    <r>
      <t xml:space="preserve">    </t>
    </r>
    <r>
      <rPr>
        <sz val="11"/>
        <rFont val="宋体"/>
        <family val="0"/>
      </rPr>
      <t>农业生产发展支出</t>
    </r>
  </si>
  <si>
    <r>
      <t xml:space="preserve">    </t>
    </r>
    <r>
      <rPr>
        <sz val="11"/>
        <rFont val="宋体"/>
        <family val="0"/>
      </rPr>
      <t>农村社会事业支出</t>
    </r>
  </si>
  <si>
    <r>
      <t xml:space="preserve">    </t>
    </r>
    <r>
      <rPr>
        <sz val="11"/>
        <rFont val="宋体"/>
        <family val="0"/>
      </rPr>
      <t>农业农村生态环境支出</t>
    </r>
  </si>
  <si>
    <r>
      <t xml:space="preserve">    </t>
    </r>
    <r>
      <rPr>
        <sz val="11"/>
        <rFont val="宋体"/>
        <family val="0"/>
      </rPr>
      <t>其他国有土地使用权出让收入安排的支出</t>
    </r>
  </si>
  <si>
    <r>
      <t xml:space="preserve">  </t>
    </r>
    <r>
      <rPr>
        <b/>
        <sz val="11"/>
        <rFont val="宋体"/>
        <family val="0"/>
      </rPr>
      <t>国有土地收益基金安排的支出</t>
    </r>
  </si>
  <si>
    <r>
      <t xml:space="preserve">    </t>
    </r>
    <r>
      <rPr>
        <sz val="11"/>
        <rFont val="宋体"/>
        <family val="0"/>
      </rPr>
      <t>其他国有土地收益基金支出</t>
    </r>
  </si>
  <si>
    <r>
      <t xml:space="preserve">  </t>
    </r>
    <r>
      <rPr>
        <b/>
        <sz val="11"/>
        <rFont val="宋体"/>
        <family val="0"/>
      </rPr>
      <t>农业土地开发资金安排的支出</t>
    </r>
  </si>
  <si>
    <r>
      <t xml:space="preserve">  </t>
    </r>
    <r>
      <rPr>
        <b/>
        <sz val="11"/>
        <rFont val="宋体"/>
        <family val="0"/>
      </rPr>
      <t>城市基础设施配套费安排的支出</t>
    </r>
  </si>
  <si>
    <r>
      <t xml:space="preserve">    </t>
    </r>
    <r>
      <rPr>
        <sz val="11"/>
        <rFont val="宋体"/>
        <family val="0"/>
      </rPr>
      <t>城市公共设施</t>
    </r>
  </si>
  <si>
    <r>
      <t xml:space="preserve">    </t>
    </r>
    <r>
      <rPr>
        <sz val="11"/>
        <rFont val="宋体"/>
        <family val="0"/>
      </rPr>
      <t>城市环境卫生</t>
    </r>
  </si>
  <si>
    <r>
      <t xml:space="preserve">    </t>
    </r>
    <r>
      <rPr>
        <sz val="11"/>
        <rFont val="宋体"/>
        <family val="0"/>
      </rPr>
      <t>公有房屋</t>
    </r>
  </si>
  <si>
    <r>
      <t xml:space="preserve">    </t>
    </r>
    <r>
      <rPr>
        <sz val="11"/>
        <rFont val="宋体"/>
        <family val="0"/>
      </rPr>
      <t>城市防洪</t>
    </r>
  </si>
  <si>
    <r>
      <t xml:space="preserve">    </t>
    </r>
    <r>
      <rPr>
        <sz val="11"/>
        <rFont val="宋体"/>
        <family val="0"/>
      </rPr>
      <t>其他城市基础设施配套费安排的支出</t>
    </r>
  </si>
  <si>
    <r>
      <t xml:space="preserve">  </t>
    </r>
    <r>
      <rPr>
        <b/>
        <sz val="11"/>
        <rFont val="宋体"/>
        <family val="0"/>
      </rPr>
      <t>污水处理费安排的支出</t>
    </r>
  </si>
  <si>
    <r>
      <t xml:space="preserve">    </t>
    </r>
    <r>
      <rPr>
        <sz val="11"/>
        <rFont val="宋体"/>
        <family val="0"/>
      </rPr>
      <t>污水处理设施建设和运营</t>
    </r>
  </si>
  <si>
    <r>
      <t xml:space="preserve">    </t>
    </r>
    <r>
      <rPr>
        <sz val="11"/>
        <rFont val="宋体"/>
        <family val="0"/>
      </rPr>
      <t>代征手续费</t>
    </r>
  </si>
  <si>
    <r>
      <t xml:space="preserve">    </t>
    </r>
    <r>
      <rPr>
        <sz val="11"/>
        <rFont val="宋体"/>
        <family val="0"/>
      </rPr>
      <t>其他污水处理费安排的支出</t>
    </r>
  </si>
  <si>
    <r>
      <t xml:space="preserve">  </t>
    </r>
    <r>
      <rPr>
        <b/>
        <sz val="11"/>
        <rFont val="宋体"/>
        <family val="0"/>
      </rPr>
      <t>土地储备专项债券收入安排的支出</t>
    </r>
    <r>
      <rPr>
        <b/>
        <sz val="11"/>
        <rFont val="Times New Roman"/>
        <family val="1"/>
      </rPr>
      <t xml:space="preserve">  </t>
    </r>
  </si>
  <si>
    <r>
      <t xml:space="preserve">    </t>
    </r>
    <r>
      <rPr>
        <sz val="11"/>
        <rFont val="宋体"/>
        <family val="0"/>
      </rPr>
      <t>征地和拆迁补偿支出</t>
    </r>
    <r>
      <rPr>
        <sz val="11"/>
        <rFont val="Times New Roman"/>
        <family val="1"/>
      </rPr>
      <t xml:space="preserve">  </t>
    </r>
  </si>
  <si>
    <r>
      <t xml:space="preserve">    </t>
    </r>
    <r>
      <rPr>
        <sz val="11"/>
        <rFont val="宋体"/>
        <family val="0"/>
      </rPr>
      <t>土地开发支出</t>
    </r>
    <r>
      <rPr>
        <sz val="11"/>
        <rFont val="Times New Roman"/>
        <family val="1"/>
      </rPr>
      <t xml:space="preserve">  </t>
    </r>
  </si>
  <si>
    <r>
      <t xml:space="preserve">    </t>
    </r>
    <r>
      <rPr>
        <sz val="11"/>
        <rFont val="宋体"/>
        <family val="0"/>
      </rPr>
      <t>其他土地储备专项债券收入安排的支出</t>
    </r>
    <r>
      <rPr>
        <sz val="11"/>
        <rFont val="Times New Roman"/>
        <family val="1"/>
      </rPr>
      <t xml:space="preserve">  </t>
    </r>
  </si>
  <si>
    <r>
      <t xml:space="preserve">  </t>
    </r>
    <r>
      <rPr>
        <b/>
        <sz val="11"/>
        <rFont val="宋体"/>
        <family val="0"/>
      </rPr>
      <t>棚户区改造专项债券收入安排的支出</t>
    </r>
    <r>
      <rPr>
        <b/>
        <sz val="11"/>
        <rFont val="Times New Roman"/>
        <family val="1"/>
      </rPr>
      <t xml:space="preserve">  </t>
    </r>
  </si>
  <si>
    <r>
      <t xml:space="preserve">    </t>
    </r>
    <r>
      <rPr>
        <sz val="11"/>
        <rFont val="宋体"/>
        <family val="0"/>
      </rPr>
      <t>其他棚户区改造专项债券收入安排的支出</t>
    </r>
    <r>
      <rPr>
        <sz val="11"/>
        <rFont val="Times New Roman"/>
        <family val="1"/>
      </rPr>
      <t xml:space="preserve">  </t>
    </r>
  </si>
  <si>
    <r>
      <t xml:space="preserve">  </t>
    </r>
    <r>
      <rPr>
        <b/>
        <sz val="11"/>
        <rFont val="宋体"/>
        <family val="0"/>
      </rPr>
      <t>城市基础设施配套费对应专项债务收入安排的支出</t>
    </r>
    <r>
      <rPr>
        <b/>
        <sz val="11"/>
        <rFont val="Times New Roman"/>
        <family val="1"/>
      </rPr>
      <t xml:space="preserve">  </t>
    </r>
  </si>
  <si>
    <r>
      <t xml:space="preserve">    </t>
    </r>
    <r>
      <rPr>
        <sz val="11"/>
        <rFont val="宋体"/>
        <family val="0"/>
      </rPr>
      <t>城市公共设施</t>
    </r>
    <r>
      <rPr>
        <sz val="11"/>
        <rFont val="Times New Roman"/>
        <family val="1"/>
      </rPr>
      <t xml:space="preserve">  </t>
    </r>
  </si>
  <si>
    <r>
      <t xml:space="preserve">    </t>
    </r>
    <r>
      <rPr>
        <sz val="11"/>
        <rFont val="宋体"/>
        <family val="0"/>
      </rPr>
      <t>城市环境卫生</t>
    </r>
    <r>
      <rPr>
        <sz val="11"/>
        <rFont val="Times New Roman"/>
        <family val="1"/>
      </rPr>
      <t xml:space="preserve">  </t>
    </r>
  </si>
  <si>
    <r>
      <t xml:space="preserve">    </t>
    </r>
    <r>
      <rPr>
        <sz val="11"/>
        <rFont val="宋体"/>
        <family val="0"/>
      </rPr>
      <t>公有房屋</t>
    </r>
    <r>
      <rPr>
        <sz val="11"/>
        <rFont val="Times New Roman"/>
        <family val="1"/>
      </rPr>
      <t xml:space="preserve">  </t>
    </r>
  </si>
  <si>
    <r>
      <t xml:space="preserve">    </t>
    </r>
    <r>
      <rPr>
        <sz val="11"/>
        <rFont val="宋体"/>
        <family val="0"/>
      </rPr>
      <t>城市防洪</t>
    </r>
    <r>
      <rPr>
        <sz val="11"/>
        <rFont val="Times New Roman"/>
        <family val="1"/>
      </rPr>
      <t xml:space="preserve">  </t>
    </r>
  </si>
  <si>
    <r>
      <t xml:space="preserve">    </t>
    </r>
    <r>
      <rPr>
        <sz val="11"/>
        <rFont val="宋体"/>
        <family val="0"/>
      </rPr>
      <t>其他城市基础设施配套费对应专项债务收入安排的支出</t>
    </r>
    <r>
      <rPr>
        <sz val="11"/>
        <rFont val="Times New Roman"/>
        <family val="1"/>
      </rPr>
      <t xml:space="preserve">  </t>
    </r>
  </si>
  <si>
    <r>
      <t xml:space="preserve">  </t>
    </r>
    <r>
      <rPr>
        <b/>
        <sz val="11"/>
        <rFont val="宋体"/>
        <family val="0"/>
      </rPr>
      <t>污水处理费对应专项债务收入安排的支出</t>
    </r>
    <r>
      <rPr>
        <b/>
        <sz val="11"/>
        <rFont val="Times New Roman"/>
        <family val="1"/>
      </rPr>
      <t xml:space="preserve">  </t>
    </r>
  </si>
  <si>
    <r>
      <t xml:space="preserve">    </t>
    </r>
    <r>
      <rPr>
        <sz val="11"/>
        <rFont val="宋体"/>
        <family val="0"/>
      </rPr>
      <t>污水处理设施建设和运营</t>
    </r>
    <r>
      <rPr>
        <sz val="11"/>
        <rFont val="Times New Roman"/>
        <family val="1"/>
      </rPr>
      <t xml:space="preserve">  </t>
    </r>
  </si>
  <si>
    <r>
      <t xml:space="preserve">    </t>
    </r>
    <r>
      <rPr>
        <sz val="11"/>
        <rFont val="宋体"/>
        <family val="0"/>
      </rPr>
      <t>其他污水处理费对应专项债务收入安排的支出</t>
    </r>
    <r>
      <rPr>
        <sz val="11"/>
        <rFont val="Times New Roman"/>
        <family val="1"/>
      </rPr>
      <t xml:space="preserve">  </t>
    </r>
  </si>
  <si>
    <r>
      <t xml:space="preserve">  </t>
    </r>
    <r>
      <rPr>
        <b/>
        <sz val="11"/>
        <rFont val="宋体"/>
        <family val="0"/>
      </rPr>
      <t>国有土地使用权出让收入对应专项债务收入安排的支出</t>
    </r>
    <r>
      <rPr>
        <b/>
        <sz val="11"/>
        <rFont val="Times New Roman"/>
        <family val="1"/>
      </rPr>
      <t xml:space="preserve">  </t>
    </r>
  </si>
  <si>
    <r>
      <t xml:space="preserve">    </t>
    </r>
    <r>
      <rPr>
        <sz val="11"/>
        <rFont val="宋体"/>
        <family val="0"/>
      </rPr>
      <t>城市建设支出</t>
    </r>
    <r>
      <rPr>
        <sz val="11"/>
        <rFont val="Times New Roman"/>
        <family val="1"/>
      </rPr>
      <t xml:space="preserve">  </t>
    </r>
  </si>
  <si>
    <r>
      <t xml:space="preserve">    </t>
    </r>
    <r>
      <rPr>
        <sz val="11"/>
        <rFont val="宋体"/>
        <family val="0"/>
      </rPr>
      <t>农村基础设施建设支出</t>
    </r>
    <r>
      <rPr>
        <sz val="11"/>
        <rFont val="Times New Roman"/>
        <family val="1"/>
      </rPr>
      <t xml:space="preserve">  </t>
    </r>
  </si>
  <si>
    <r>
      <t xml:space="preserve">    </t>
    </r>
    <r>
      <rPr>
        <sz val="11"/>
        <rFont val="宋体"/>
        <family val="0"/>
      </rPr>
      <t>廉租住房支出</t>
    </r>
    <r>
      <rPr>
        <sz val="11"/>
        <rFont val="Times New Roman"/>
        <family val="1"/>
      </rPr>
      <t xml:space="preserve">  </t>
    </r>
  </si>
  <si>
    <r>
      <t xml:space="preserve">    </t>
    </r>
    <r>
      <rPr>
        <sz val="11"/>
        <rFont val="宋体"/>
        <family val="0"/>
      </rPr>
      <t>棚户区改造支出</t>
    </r>
    <r>
      <rPr>
        <sz val="11"/>
        <rFont val="Times New Roman"/>
        <family val="1"/>
      </rPr>
      <t xml:space="preserve">  </t>
    </r>
  </si>
  <si>
    <r>
      <t xml:space="preserve">    </t>
    </r>
    <r>
      <rPr>
        <sz val="11"/>
        <rFont val="宋体"/>
        <family val="0"/>
      </rPr>
      <t>公共租赁住房支出</t>
    </r>
    <r>
      <rPr>
        <sz val="11"/>
        <rFont val="Times New Roman"/>
        <family val="1"/>
      </rPr>
      <t xml:space="preserve">  </t>
    </r>
  </si>
  <si>
    <r>
      <t xml:space="preserve">    </t>
    </r>
    <r>
      <rPr>
        <sz val="11"/>
        <rFont val="宋体"/>
        <family val="0"/>
      </rPr>
      <t>其他国有土地使用权出让收入对应专项债务收入安排的支出</t>
    </r>
    <r>
      <rPr>
        <sz val="11"/>
        <rFont val="Times New Roman"/>
        <family val="1"/>
      </rPr>
      <t xml:space="preserve">  </t>
    </r>
  </si>
  <si>
    <r>
      <t xml:space="preserve">  </t>
    </r>
    <r>
      <rPr>
        <b/>
        <sz val="11"/>
        <rFont val="宋体"/>
        <family val="0"/>
      </rPr>
      <t>大中型水库库区基金安排的支出</t>
    </r>
  </si>
  <si>
    <r>
      <t xml:space="preserve">    </t>
    </r>
    <r>
      <rPr>
        <sz val="11"/>
        <rFont val="宋体"/>
        <family val="0"/>
      </rPr>
      <t>解决移民遗留问题</t>
    </r>
  </si>
  <si>
    <r>
      <t xml:space="preserve">    </t>
    </r>
    <r>
      <rPr>
        <sz val="11"/>
        <rFont val="宋体"/>
        <family val="0"/>
      </rPr>
      <t>库区防护工程维护</t>
    </r>
  </si>
  <si>
    <r>
      <t xml:space="preserve">    </t>
    </r>
    <r>
      <rPr>
        <sz val="11"/>
        <rFont val="宋体"/>
        <family val="0"/>
      </rPr>
      <t>其他大中型水库库区基金支出</t>
    </r>
  </si>
  <si>
    <r>
      <t xml:space="preserve">  </t>
    </r>
    <r>
      <rPr>
        <b/>
        <sz val="11"/>
        <rFont val="宋体"/>
        <family val="0"/>
      </rPr>
      <t>三峡水库库区基金支出</t>
    </r>
  </si>
  <si>
    <r>
      <t xml:space="preserve">    </t>
    </r>
    <r>
      <rPr>
        <sz val="11"/>
        <rFont val="宋体"/>
        <family val="0"/>
      </rPr>
      <t>库区维护和管理</t>
    </r>
  </si>
  <si>
    <r>
      <t xml:space="preserve">    </t>
    </r>
    <r>
      <rPr>
        <sz val="11"/>
        <rFont val="宋体"/>
        <family val="0"/>
      </rPr>
      <t>其他三峡水库库区基金支出</t>
    </r>
  </si>
  <si>
    <r>
      <t xml:space="preserve">  </t>
    </r>
    <r>
      <rPr>
        <b/>
        <sz val="11"/>
        <rFont val="宋体"/>
        <family val="0"/>
      </rPr>
      <t>国家重大水利工程建设基金安排的支出</t>
    </r>
  </si>
  <si>
    <r>
      <t xml:space="preserve">    </t>
    </r>
    <r>
      <rPr>
        <sz val="11"/>
        <rFont val="宋体"/>
        <family val="0"/>
      </rPr>
      <t>三峡后续工作</t>
    </r>
  </si>
  <si>
    <r>
      <t xml:space="preserve">    </t>
    </r>
    <r>
      <rPr>
        <sz val="11"/>
        <rFont val="宋体"/>
        <family val="0"/>
      </rPr>
      <t>地方重大水利工程建设</t>
    </r>
  </si>
  <si>
    <r>
      <t xml:space="preserve">    </t>
    </r>
    <r>
      <rPr>
        <sz val="11"/>
        <rFont val="宋体"/>
        <family val="0"/>
      </rPr>
      <t>其他重大水利工程建设基金支出</t>
    </r>
  </si>
  <si>
    <r>
      <t xml:space="preserve">  </t>
    </r>
    <r>
      <rPr>
        <b/>
        <sz val="11"/>
        <rFont val="宋体"/>
        <family val="0"/>
      </rPr>
      <t>大中型水库库区基金对应专项债务收入安排的支出</t>
    </r>
    <r>
      <rPr>
        <b/>
        <sz val="11"/>
        <rFont val="Times New Roman"/>
        <family val="1"/>
      </rPr>
      <t xml:space="preserve">  </t>
    </r>
  </si>
  <si>
    <r>
      <t xml:space="preserve">    </t>
    </r>
    <r>
      <rPr>
        <sz val="11"/>
        <rFont val="宋体"/>
        <family val="0"/>
      </rPr>
      <t>基础设施建设和经济发展</t>
    </r>
    <r>
      <rPr>
        <sz val="11"/>
        <rFont val="Times New Roman"/>
        <family val="1"/>
      </rPr>
      <t xml:space="preserve">  </t>
    </r>
  </si>
  <si>
    <r>
      <t xml:space="preserve">    </t>
    </r>
    <r>
      <rPr>
        <sz val="11"/>
        <rFont val="宋体"/>
        <family val="0"/>
      </rPr>
      <t>其他大中型水库库区基金对应专项债务收入支出</t>
    </r>
    <r>
      <rPr>
        <sz val="11"/>
        <rFont val="Times New Roman"/>
        <family val="1"/>
      </rPr>
      <t xml:space="preserve">  </t>
    </r>
  </si>
  <si>
    <r>
      <t xml:space="preserve">  </t>
    </r>
    <r>
      <rPr>
        <b/>
        <sz val="11"/>
        <rFont val="宋体"/>
        <family val="0"/>
      </rPr>
      <t>国家重大水利工程建设基金对应专项债务收入安排的支出</t>
    </r>
    <r>
      <rPr>
        <b/>
        <sz val="11"/>
        <rFont val="Times New Roman"/>
        <family val="1"/>
      </rPr>
      <t xml:space="preserve">  </t>
    </r>
  </si>
  <si>
    <r>
      <t xml:space="preserve">    </t>
    </r>
    <r>
      <rPr>
        <sz val="11"/>
        <rFont val="宋体"/>
        <family val="0"/>
      </rPr>
      <t>南水北调工程建设</t>
    </r>
    <r>
      <rPr>
        <sz val="11"/>
        <rFont val="Times New Roman"/>
        <family val="1"/>
      </rPr>
      <t xml:space="preserve">  </t>
    </r>
  </si>
  <si>
    <r>
      <t xml:space="preserve">    </t>
    </r>
    <r>
      <rPr>
        <sz val="11"/>
        <rFont val="宋体"/>
        <family val="0"/>
      </rPr>
      <t>三峡工程后续工作</t>
    </r>
    <r>
      <rPr>
        <sz val="11"/>
        <rFont val="Times New Roman"/>
        <family val="1"/>
      </rPr>
      <t xml:space="preserve">  </t>
    </r>
  </si>
  <si>
    <r>
      <t xml:space="preserve">    </t>
    </r>
    <r>
      <rPr>
        <sz val="11"/>
        <rFont val="宋体"/>
        <family val="0"/>
      </rPr>
      <t>地方重大水利工程建设</t>
    </r>
    <r>
      <rPr>
        <sz val="11"/>
        <rFont val="Times New Roman"/>
        <family val="1"/>
      </rPr>
      <t xml:space="preserve">  </t>
    </r>
  </si>
  <si>
    <r>
      <t xml:space="preserve">    </t>
    </r>
    <r>
      <rPr>
        <sz val="11"/>
        <rFont val="宋体"/>
        <family val="0"/>
      </rPr>
      <t>其他重大水利工程建设基金对应专项债务收入支出</t>
    </r>
    <r>
      <rPr>
        <sz val="11"/>
        <rFont val="Times New Roman"/>
        <family val="1"/>
      </rPr>
      <t xml:space="preserve">  </t>
    </r>
  </si>
  <si>
    <r>
      <t xml:space="preserve">  </t>
    </r>
    <r>
      <rPr>
        <b/>
        <sz val="11"/>
        <rFont val="宋体"/>
        <family val="0"/>
      </rPr>
      <t>海南省高等级公路车辆通行附加费安排的支出</t>
    </r>
  </si>
  <si>
    <r>
      <t xml:space="preserve">    </t>
    </r>
    <r>
      <rPr>
        <sz val="11"/>
        <rFont val="宋体"/>
        <family val="0"/>
      </rPr>
      <t>公路还贷</t>
    </r>
  </si>
  <si>
    <r>
      <t xml:space="preserve">    </t>
    </r>
    <r>
      <rPr>
        <sz val="11"/>
        <rFont val="宋体"/>
        <family val="0"/>
      </rPr>
      <t>其他海南省高等级公路车辆通行附加费安排的支出</t>
    </r>
  </si>
  <si>
    <r>
      <t xml:space="preserve">  </t>
    </r>
    <r>
      <rPr>
        <b/>
        <sz val="11"/>
        <rFont val="宋体"/>
        <family val="0"/>
      </rPr>
      <t>车辆通行费安排的支出</t>
    </r>
  </si>
  <si>
    <r>
      <t xml:space="preserve">    </t>
    </r>
    <r>
      <rPr>
        <sz val="11"/>
        <rFont val="宋体"/>
        <family val="0"/>
      </rPr>
      <t>政府还贷公路养护</t>
    </r>
  </si>
  <si>
    <r>
      <t xml:space="preserve">    </t>
    </r>
    <r>
      <rPr>
        <sz val="11"/>
        <rFont val="宋体"/>
        <family val="0"/>
      </rPr>
      <t>政府还贷公路管理</t>
    </r>
  </si>
  <si>
    <r>
      <t xml:space="preserve">    </t>
    </r>
    <r>
      <rPr>
        <sz val="11"/>
        <rFont val="宋体"/>
        <family val="0"/>
      </rPr>
      <t>其他车辆通行费安排的支出</t>
    </r>
  </si>
  <si>
    <r>
      <t xml:space="preserve">  </t>
    </r>
    <r>
      <rPr>
        <b/>
        <sz val="11"/>
        <rFont val="宋体"/>
        <family val="0"/>
      </rPr>
      <t>铁路建设基金支出</t>
    </r>
  </si>
  <si>
    <r>
      <t xml:space="preserve">    </t>
    </r>
    <r>
      <rPr>
        <sz val="11"/>
        <rFont val="宋体"/>
        <family val="0"/>
      </rPr>
      <t>铁路建设投资</t>
    </r>
  </si>
  <si>
    <r>
      <t xml:space="preserve">    </t>
    </r>
    <r>
      <rPr>
        <sz val="11"/>
        <rFont val="宋体"/>
        <family val="0"/>
      </rPr>
      <t>购置铁路机车车辆</t>
    </r>
  </si>
  <si>
    <r>
      <t xml:space="preserve">    </t>
    </r>
    <r>
      <rPr>
        <sz val="11"/>
        <rFont val="宋体"/>
        <family val="0"/>
      </rPr>
      <t>铁路还贷</t>
    </r>
  </si>
  <si>
    <r>
      <t xml:space="preserve">    </t>
    </r>
    <r>
      <rPr>
        <sz val="11"/>
        <rFont val="宋体"/>
        <family val="0"/>
      </rPr>
      <t>建设项目铺底资金</t>
    </r>
  </si>
  <si>
    <r>
      <t xml:space="preserve">    </t>
    </r>
    <r>
      <rPr>
        <sz val="11"/>
        <rFont val="宋体"/>
        <family val="0"/>
      </rPr>
      <t>勘测设计</t>
    </r>
  </si>
  <si>
    <r>
      <t xml:space="preserve">    </t>
    </r>
    <r>
      <rPr>
        <sz val="11"/>
        <rFont val="宋体"/>
        <family val="0"/>
      </rPr>
      <t>注册资本金</t>
    </r>
  </si>
  <si>
    <r>
      <t xml:space="preserve">    </t>
    </r>
    <r>
      <rPr>
        <sz val="11"/>
        <rFont val="宋体"/>
        <family val="0"/>
      </rPr>
      <t>周转资金</t>
    </r>
  </si>
  <si>
    <r>
      <t xml:space="preserve">    </t>
    </r>
    <r>
      <rPr>
        <sz val="11"/>
        <rFont val="宋体"/>
        <family val="0"/>
      </rPr>
      <t>其他铁路建设基金支出</t>
    </r>
  </si>
  <si>
    <r>
      <t xml:space="preserve">  </t>
    </r>
    <r>
      <rPr>
        <b/>
        <sz val="11"/>
        <rFont val="宋体"/>
        <family val="0"/>
      </rPr>
      <t>船舶油污损害赔偿基金支出</t>
    </r>
  </si>
  <si>
    <r>
      <t xml:space="preserve">    </t>
    </r>
    <r>
      <rPr>
        <sz val="11"/>
        <rFont val="宋体"/>
        <family val="0"/>
      </rPr>
      <t>应急处置费用</t>
    </r>
  </si>
  <si>
    <r>
      <t xml:space="preserve">    </t>
    </r>
    <r>
      <rPr>
        <sz val="11"/>
        <rFont val="宋体"/>
        <family val="0"/>
      </rPr>
      <t>控制清除污染</t>
    </r>
  </si>
  <si>
    <r>
      <t xml:space="preserve">    </t>
    </r>
    <r>
      <rPr>
        <sz val="11"/>
        <rFont val="宋体"/>
        <family val="0"/>
      </rPr>
      <t>损失补偿</t>
    </r>
  </si>
  <si>
    <r>
      <t xml:space="preserve">    </t>
    </r>
    <r>
      <rPr>
        <sz val="11"/>
        <rFont val="宋体"/>
        <family val="0"/>
      </rPr>
      <t>生态恢复</t>
    </r>
  </si>
  <si>
    <r>
      <t xml:space="preserve">    </t>
    </r>
    <r>
      <rPr>
        <sz val="11"/>
        <rFont val="宋体"/>
        <family val="0"/>
      </rPr>
      <t>监视监测</t>
    </r>
  </si>
  <si>
    <r>
      <t xml:space="preserve">    </t>
    </r>
    <r>
      <rPr>
        <sz val="11"/>
        <rFont val="宋体"/>
        <family val="0"/>
      </rPr>
      <t>其他船舶油污损害赔偿基金支出</t>
    </r>
  </si>
  <si>
    <r>
      <t xml:space="preserve">  </t>
    </r>
    <r>
      <rPr>
        <b/>
        <sz val="11"/>
        <rFont val="宋体"/>
        <family val="0"/>
      </rPr>
      <t>民航发展基金支出</t>
    </r>
  </si>
  <si>
    <r>
      <t xml:space="preserve">    </t>
    </r>
    <r>
      <rPr>
        <sz val="11"/>
        <rFont val="宋体"/>
        <family val="0"/>
      </rPr>
      <t>民航机场建设</t>
    </r>
  </si>
  <si>
    <r>
      <t xml:space="preserve">    </t>
    </r>
    <r>
      <rPr>
        <sz val="11"/>
        <rFont val="宋体"/>
        <family val="0"/>
      </rPr>
      <t>民航安全</t>
    </r>
  </si>
  <si>
    <r>
      <t xml:space="preserve">    </t>
    </r>
    <r>
      <rPr>
        <sz val="11"/>
        <rFont val="宋体"/>
        <family val="0"/>
      </rPr>
      <t>航线和机场补贴</t>
    </r>
  </si>
  <si>
    <r>
      <t xml:space="preserve">    </t>
    </r>
    <r>
      <rPr>
        <sz val="11"/>
        <rFont val="宋体"/>
        <family val="0"/>
      </rPr>
      <t>民航节能减排</t>
    </r>
  </si>
  <si>
    <r>
      <t xml:space="preserve">    </t>
    </r>
    <r>
      <rPr>
        <sz val="11"/>
        <rFont val="宋体"/>
        <family val="0"/>
      </rPr>
      <t>通用航空发展</t>
    </r>
  </si>
  <si>
    <r>
      <t xml:space="preserve">    </t>
    </r>
    <r>
      <rPr>
        <sz val="11"/>
        <rFont val="宋体"/>
        <family val="0"/>
      </rPr>
      <t>征管经费</t>
    </r>
  </si>
  <si>
    <r>
      <t xml:space="preserve">    </t>
    </r>
    <r>
      <rPr>
        <sz val="11"/>
        <rFont val="宋体"/>
        <family val="0"/>
      </rPr>
      <t>其他民航发展基金支出</t>
    </r>
  </si>
  <si>
    <r>
      <t xml:space="preserve">  </t>
    </r>
    <r>
      <rPr>
        <b/>
        <sz val="11"/>
        <rFont val="宋体"/>
        <family val="0"/>
      </rPr>
      <t>海南省高等级公路车辆通行附加费对应专项债务收入安排的支出</t>
    </r>
    <r>
      <rPr>
        <b/>
        <sz val="11"/>
        <rFont val="Times New Roman"/>
        <family val="1"/>
      </rPr>
      <t xml:space="preserve">  </t>
    </r>
  </si>
  <si>
    <r>
      <t xml:space="preserve">    </t>
    </r>
    <r>
      <rPr>
        <sz val="11"/>
        <rFont val="宋体"/>
        <family val="0"/>
      </rPr>
      <t>公路建设</t>
    </r>
    <r>
      <rPr>
        <sz val="11"/>
        <rFont val="Times New Roman"/>
        <family val="1"/>
      </rPr>
      <t xml:space="preserve">  </t>
    </r>
  </si>
  <si>
    <r>
      <t xml:space="preserve">    </t>
    </r>
    <r>
      <rPr>
        <sz val="11"/>
        <rFont val="宋体"/>
        <family val="0"/>
      </rPr>
      <t>其他海南省高等级公路车辆通行附加费对应专项债务收入安排的支出</t>
    </r>
    <r>
      <rPr>
        <sz val="11"/>
        <rFont val="Times New Roman"/>
        <family val="1"/>
      </rPr>
      <t xml:space="preserve">  </t>
    </r>
  </si>
  <si>
    <r>
      <t xml:space="preserve">  </t>
    </r>
    <r>
      <rPr>
        <b/>
        <sz val="11"/>
        <rFont val="宋体"/>
        <family val="0"/>
      </rPr>
      <t>政府收费公路专项债券收入安排的支出</t>
    </r>
    <r>
      <rPr>
        <b/>
        <sz val="11"/>
        <rFont val="Times New Roman"/>
        <family val="1"/>
      </rPr>
      <t xml:space="preserve">  </t>
    </r>
  </si>
  <si>
    <r>
      <t xml:space="preserve">    </t>
    </r>
    <r>
      <rPr>
        <sz val="11"/>
        <rFont val="宋体"/>
        <family val="0"/>
      </rPr>
      <t>其他政府收费公路专项债券收入安排的支出</t>
    </r>
    <r>
      <rPr>
        <sz val="11"/>
        <rFont val="Times New Roman"/>
        <family val="1"/>
      </rPr>
      <t xml:space="preserve">  </t>
    </r>
  </si>
  <si>
    <r>
      <t xml:space="preserve">  </t>
    </r>
    <r>
      <rPr>
        <b/>
        <sz val="11"/>
        <rFont val="宋体"/>
        <family val="0"/>
      </rPr>
      <t>车辆通行费对应专项债务收入安排的支出</t>
    </r>
    <r>
      <rPr>
        <b/>
        <sz val="11"/>
        <rFont val="Times New Roman"/>
        <family val="1"/>
      </rPr>
      <t xml:space="preserve">  </t>
    </r>
  </si>
  <si>
    <r>
      <t xml:space="preserve">  </t>
    </r>
    <r>
      <rPr>
        <b/>
        <sz val="11"/>
        <rFont val="宋体"/>
        <family val="0"/>
      </rPr>
      <t>农网还贷资金支出</t>
    </r>
  </si>
  <si>
    <r>
      <t xml:space="preserve">    </t>
    </r>
    <r>
      <rPr>
        <sz val="11"/>
        <rFont val="宋体"/>
        <family val="0"/>
      </rPr>
      <t>中央农网还贷资金支出</t>
    </r>
  </si>
  <si>
    <r>
      <t xml:space="preserve">    </t>
    </r>
    <r>
      <rPr>
        <sz val="11"/>
        <rFont val="宋体"/>
        <family val="0"/>
      </rPr>
      <t>地方农网还贷资金支出</t>
    </r>
  </si>
  <si>
    <r>
      <t xml:space="preserve">    </t>
    </r>
    <r>
      <rPr>
        <sz val="11"/>
        <rFont val="宋体"/>
        <family val="0"/>
      </rPr>
      <t>其他农网还贷资金支出</t>
    </r>
  </si>
  <si>
    <r>
      <t xml:space="preserve">    </t>
    </r>
    <r>
      <rPr>
        <sz val="11"/>
        <rFont val="宋体"/>
        <family val="0"/>
      </rPr>
      <t>中央特别国债经营基金支出</t>
    </r>
  </si>
  <si>
    <r>
      <t xml:space="preserve">    </t>
    </r>
    <r>
      <rPr>
        <sz val="11"/>
        <rFont val="宋体"/>
        <family val="0"/>
      </rPr>
      <t>中央特别国债经营基金财务支出</t>
    </r>
  </si>
  <si>
    <r>
      <rPr>
        <b/>
        <sz val="11"/>
        <rFont val="宋体"/>
        <family val="0"/>
      </rPr>
      <t>其他支出</t>
    </r>
  </si>
  <si>
    <r>
      <t xml:space="preserve">  </t>
    </r>
    <r>
      <rPr>
        <b/>
        <sz val="11"/>
        <rFont val="宋体"/>
        <family val="0"/>
      </rPr>
      <t>其他政府性基金及对应专项债务收入安排的支出</t>
    </r>
  </si>
  <si>
    <r>
      <t xml:space="preserve">    </t>
    </r>
    <r>
      <rPr>
        <sz val="11"/>
        <rFont val="宋体"/>
        <family val="0"/>
      </rPr>
      <t>其他政府性基金安排的支出</t>
    </r>
    <r>
      <rPr>
        <sz val="11"/>
        <rFont val="Times New Roman"/>
        <family val="1"/>
      </rPr>
      <t xml:space="preserve">  </t>
    </r>
  </si>
  <si>
    <r>
      <t xml:space="preserve">    </t>
    </r>
    <r>
      <rPr>
        <sz val="11"/>
        <rFont val="宋体"/>
        <family val="0"/>
      </rPr>
      <t>其他地方自行试点项目收益专项债券收入安排的支出</t>
    </r>
    <r>
      <rPr>
        <sz val="11"/>
        <rFont val="Times New Roman"/>
        <family val="1"/>
      </rPr>
      <t xml:space="preserve">  </t>
    </r>
  </si>
  <si>
    <r>
      <t xml:space="preserve">    </t>
    </r>
    <r>
      <rPr>
        <sz val="11"/>
        <rFont val="宋体"/>
        <family val="0"/>
      </rPr>
      <t>其他政府性基金债务收入安排的支出</t>
    </r>
    <r>
      <rPr>
        <sz val="11"/>
        <rFont val="Times New Roman"/>
        <family val="1"/>
      </rPr>
      <t xml:space="preserve">  </t>
    </r>
  </si>
  <si>
    <r>
      <t xml:space="preserve">  </t>
    </r>
    <r>
      <rPr>
        <b/>
        <sz val="11"/>
        <rFont val="宋体"/>
        <family val="0"/>
      </rPr>
      <t>彩票发行销售机构业务费安排的支出</t>
    </r>
  </si>
  <si>
    <r>
      <t xml:space="preserve">    </t>
    </r>
    <r>
      <rPr>
        <sz val="11"/>
        <rFont val="宋体"/>
        <family val="0"/>
      </rPr>
      <t>福利彩票发行机构的业务费支出</t>
    </r>
  </si>
  <si>
    <r>
      <t xml:space="preserve">    </t>
    </r>
    <r>
      <rPr>
        <sz val="11"/>
        <rFont val="宋体"/>
        <family val="0"/>
      </rPr>
      <t>体育彩票发行机构的业务费支出</t>
    </r>
  </si>
  <si>
    <r>
      <t xml:space="preserve">    </t>
    </r>
    <r>
      <rPr>
        <sz val="11"/>
        <rFont val="宋体"/>
        <family val="0"/>
      </rPr>
      <t>福利彩票销售机构的业务费支出</t>
    </r>
  </si>
  <si>
    <r>
      <t xml:space="preserve">    </t>
    </r>
    <r>
      <rPr>
        <sz val="11"/>
        <rFont val="宋体"/>
        <family val="0"/>
      </rPr>
      <t>体育彩票销售机构的业务费支出</t>
    </r>
  </si>
  <si>
    <r>
      <t xml:space="preserve">    </t>
    </r>
    <r>
      <rPr>
        <sz val="11"/>
        <rFont val="宋体"/>
        <family val="0"/>
      </rPr>
      <t>彩票兑奖周转金支出</t>
    </r>
  </si>
  <si>
    <r>
      <t xml:space="preserve">    </t>
    </r>
    <r>
      <rPr>
        <sz val="11"/>
        <rFont val="宋体"/>
        <family val="0"/>
      </rPr>
      <t>彩票发行销售风险基金支出</t>
    </r>
  </si>
  <si>
    <r>
      <t xml:space="preserve">    </t>
    </r>
    <r>
      <rPr>
        <sz val="11"/>
        <rFont val="宋体"/>
        <family val="0"/>
      </rPr>
      <t>彩票市场调控资金支出</t>
    </r>
  </si>
  <si>
    <r>
      <t xml:space="preserve">    </t>
    </r>
    <r>
      <rPr>
        <sz val="11"/>
        <rFont val="宋体"/>
        <family val="0"/>
      </rPr>
      <t>其他彩票发行销售机构业务费安排的支出</t>
    </r>
  </si>
  <si>
    <r>
      <t xml:space="preserve">  </t>
    </r>
    <r>
      <rPr>
        <b/>
        <sz val="11"/>
        <rFont val="宋体"/>
        <family val="0"/>
      </rPr>
      <t>抗疫特别国债财务基金支出</t>
    </r>
  </si>
  <si>
    <r>
      <t xml:space="preserve">  </t>
    </r>
    <r>
      <rPr>
        <b/>
        <sz val="11"/>
        <rFont val="宋体"/>
        <family val="0"/>
      </rPr>
      <t>彩票公益金安排的支出</t>
    </r>
  </si>
  <si>
    <r>
      <t xml:space="preserve">    </t>
    </r>
    <r>
      <rPr>
        <sz val="11"/>
        <rFont val="宋体"/>
        <family val="0"/>
      </rPr>
      <t>用于补充全国社会保障基金的彩票公益金支出</t>
    </r>
  </si>
  <si>
    <r>
      <t xml:space="preserve">    </t>
    </r>
    <r>
      <rPr>
        <sz val="11"/>
        <rFont val="宋体"/>
        <family val="0"/>
      </rPr>
      <t>用于社会福利的彩票公益金支出</t>
    </r>
  </si>
  <si>
    <r>
      <t xml:space="preserve">    </t>
    </r>
    <r>
      <rPr>
        <sz val="11"/>
        <rFont val="宋体"/>
        <family val="0"/>
      </rPr>
      <t>用于体育事业的彩票公益金支出</t>
    </r>
  </si>
  <si>
    <r>
      <t xml:space="preserve">    </t>
    </r>
    <r>
      <rPr>
        <sz val="11"/>
        <rFont val="宋体"/>
        <family val="0"/>
      </rPr>
      <t>用于教育事业的彩票公益金支出</t>
    </r>
  </si>
  <si>
    <r>
      <t xml:space="preserve">    </t>
    </r>
    <r>
      <rPr>
        <sz val="11"/>
        <rFont val="宋体"/>
        <family val="0"/>
      </rPr>
      <t>用于红十字事业的彩票公益金支出</t>
    </r>
  </si>
  <si>
    <r>
      <t xml:space="preserve">    </t>
    </r>
    <r>
      <rPr>
        <sz val="11"/>
        <rFont val="宋体"/>
        <family val="0"/>
      </rPr>
      <t>用于残疾人事业的彩票公益金支出</t>
    </r>
  </si>
  <si>
    <r>
      <t xml:space="preserve">    </t>
    </r>
    <r>
      <rPr>
        <sz val="11"/>
        <rFont val="宋体"/>
        <family val="0"/>
      </rPr>
      <t>用于文化事业的彩票公益金支出</t>
    </r>
  </si>
  <si>
    <r>
      <t xml:space="preserve">    </t>
    </r>
    <r>
      <rPr>
        <sz val="11"/>
        <rFont val="宋体"/>
        <family val="0"/>
      </rPr>
      <t>用于巩固脱贫衔接乡村振兴的彩票公益金支出</t>
    </r>
  </si>
  <si>
    <r>
      <t xml:space="preserve">    </t>
    </r>
    <r>
      <rPr>
        <sz val="11"/>
        <rFont val="宋体"/>
        <family val="0"/>
      </rPr>
      <t>用于法律援助的彩票公益金支出</t>
    </r>
  </si>
  <si>
    <r>
      <t xml:space="preserve">    </t>
    </r>
    <r>
      <rPr>
        <sz val="11"/>
        <rFont val="宋体"/>
        <family val="0"/>
      </rPr>
      <t>用于城乡医疗救助的彩票公益金支出</t>
    </r>
  </si>
  <si>
    <r>
      <t xml:space="preserve">    </t>
    </r>
    <r>
      <rPr>
        <sz val="11"/>
        <rFont val="宋体"/>
        <family val="0"/>
      </rPr>
      <t>用于其他社会公益事业的彩票公益金支出</t>
    </r>
  </si>
  <si>
    <r>
      <t xml:space="preserve">  </t>
    </r>
    <r>
      <rPr>
        <b/>
        <sz val="11"/>
        <rFont val="宋体"/>
        <family val="0"/>
      </rPr>
      <t>地方政府专项债务付息支出</t>
    </r>
  </si>
  <si>
    <r>
      <t xml:space="preserve">    </t>
    </r>
    <r>
      <rPr>
        <sz val="11"/>
        <rFont val="宋体"/>
        <family val="0"/>
      </rPr>
      <t>海南省高等级公路车辆通行附加费债务付息支出</t>
    </r>
  </si>
  <si>
    <r>
      <t xml:space="preserve">    </t>
    </r>
    <r>
      <rPr>
        <sz val="11"/>
        <rFont val="宋体"/>
        <family val="0"/>
      </rPr>
      <t>国家电影事业发展专项资金债务付息支出</t>
    </r>
  </si>
  <si>
    <r>
      <t xml:space="preserve">    </t>
    </r>
    <r>
      <rPr>
        <sz val="11"/>
        <rFont val="宋体"/>
        <family val="0"/>
      </rPr>
      <t>国有土地使用权出让金债务付息支出</t>
    </r>
  </si>
  <si>
    <r>
      <t xml:space="preserve">    </t>
    </r>
    <r>
      <rPr>
        <sz val="11"/>
        <rFont val="宋体"/>
        <family val="0"/>
      </rPr>
      <t>农业土地开发资金债务付息支出</t>
    </r>
  </si>
  <si>
    <r>
      <t xml:space="preserve">    </t>
    </r>
    <r>
      <rPr>
        <sz val="11"/>
        <rFont val="宋体"/>
        <family val="0"/>
      </rPr>
      <t>大中型水库库区基金债务付息支出</t>
    </r>
  </si>
  <si>
    <r>
      <t xml:space="preserve">    </t>
    </r>
    <r>
      <rPr>
        <sz val="11"/>
        <rFont val="宋体"/>
        <family val="0"/>
      </rPr>
      <t>城市基础设施配套费债务付息支出</t>
    </r>
  </si>
  <si>
    <r>
      <t xml:space="preserve">    </t>
    </r>
    <r>
      <rPr>
        <sz val="11"/>
        <rFont val="宋体"/>
        <family val="0"/>
      </rPr>
      <t>小型水库移民扶助基金债务付息支出</t>
    </r>
  </si>
  <si>
    <r>
      <t xml:space="preserve">    </t>
    </r>
    <r>
      <rPr>
        <sz val="11"/>
        <rFont val="宋体"/>
        <family val="0"/>
      </rPr>
      <t>国家重大水利工程建设基金债务付息支出</t>
    </r>
  </si>
  <si>
    <r>
      <t xml:space="preserve">    </t>
    </r>
    <r>
      <rPr>
        <sz val="11"/>
        <rFont val="宋体"/>
        <family val="0"/>
      </rPr>
      <t>车辆通行费债务付息支出</t>
    </r>
  </si>
  <si>
    <r>
      <t xml:space="preserve">    </t>
    </r>
    <r>
      <rPr>
        <sz val="11"/>
        <rFont val="宋体"/>
        <family val="0"/>
      </rPr>
      <t>污水处理费债务付息支出</t>
    </r>
  </si>
  <si>
    <r>
      <t xml:space="preserve">    </t>
    </r>
    <r>
      <rPr>
        <sz val="11"/>
        <rFont val="宋体"/>
        <family val="0"/>
      </rPr>
      <t>土地储备专项债券付息支出</t>
    </r>
  </si>
  <si>
    <r>
      <t xml:space="preserve">    </t>
    </r>
    <r>
      <rPr>
        <sz val="11"/>
        <rFont val="宋体"/>
        <family val="0"/>
      </rPr>
      <t>政府收费公路专项债券付息支出</t>
    </r>
  </si>
  <si>
    <r>
      <t xml:space="preserve">    </t>
    </r>
    <r>
      <rPr>
        <sz val="11"/>
        <rFont val="宋体"/>
        <family val="0"/>
      </rPr>
      <t>棚户区改造专项债券付息支出</t>
    </r>
  </si>
  <si>
    <r>
      <t xml:space="preserve">    </t>
    </r>
    <r>
      <rPr>
        <sz val="11"/>
        <rFont val="宋体"/>
        <family val="0"/>
      </rPr>
      <t>其他地方自行试点项目收益专项债券付息支出</t>
    </r>
  </si>
  <si>
    <r>
      <t xml:space="preserve">    </t>
    </r>
    <r>
      <rPr>
        <sz val="11"/>
        <rFont val="宋体"/>
        <family val="0"/>
      </rPr>
      <t>其他政府性基金债务付息支出</t>
    </r>
  </si>
  <si>
    <r>
      <t xml:space="preserve">  </t>
    </r>
    <r>
      <rPr>
        <b/>
        <sz val="11"/>
        <rFont val="宋体"/>
        <family val="0"/>
      </rPr>
      <t>地方政府专项债务发行费用支出</t>
    </r>
  </si>
  <si>
    <r>
      <t xml:space="preserve">    </t>
    </r>
    <r>
      <rPr>
        <sz val="11"/>
        <rFont val="宋体"/>
        <family val="0"/>
      </rPr>
      <t>海南省高等级公路车辆通行附加费债务发行费用支出</t>
    </r>
  </si>
  <si>
    <r>
      <t xml:space="preserve">    </t>
    </r>
    <r>
      <rPr>
        <sz val="11"/>
        <rFont val="宋体"/>
        <family val="0"/>
      </rPr>
      <t>国家电影事业发展专项资金债务发行费用支出</t>
    </r>
  </si>
  <si>
    <r>
      <t xml:space="preserve">    </t>
    </r>
    <r>
      <rPr>
        <sz val="11"/>
        <rFont val="宋体"/>
        <family val="0"/>
      </rPr>
      <t>国有土地使用权出让金债务发行费用支出</t>
    </r>
  </si>
  <si>
    <r>
      <t xml:space="preserve">    </t>
    </r>
    <r>
      <rPr>
        <sz val="11"/>
        <rFont val="宋体"/>
        <family val="0"/>
      </rPr>
      <t>农业土地开发资金债务发行费用支出</t>
    </r>
  </si>
  <si>
    <r>
      <t xml:space="preserve">    </t>
    </r>
    <r>
      <rPr>
        <sz val="11"/>
        <rFont val="宋体"/>
        <family val="0"/>
      </rPr>
      <t>大中型水库库区基金债务发行费用支出</t>
    </r>
  </si>
  <si>
    <r>
      <t xml:space="preserve">    </t>
    </r>
    <r>
      <rPr>
        <sz val="11"/>
        <rFont val="宋体"/>
        <family val="0"/>
      </rPr>
      <t>城市基础设施配套费债务发行费用支出</t>
    </r>
  </si>
  <si>
    <r>
      <t xml:space="preserve">    </t>
    </r>
    <r>
      <rPr>
        <sz val="11"/>
        <rFont val="宋体"/>
        <family val="0"/>
      </rPr>
      <t>小型水库移民扶助基金债务发行费用支出</t>
    </r>
  </si>
  <si>
    <r>
      <t xml:space="preserve">    </t>
    </r>
    <r>
      <rPr>
        <sz val="11"/>
        <rFont val="宋体"/>
        <family val="0"/>
      </rPr>
      <t>国家重大水利工程建设基金债务发行费用支出</t>
    </r>
  </si>
  <si>
    <r>
      <t xml:space="preserve">    </t>
    </r>
    <r>
      <rPr>
        <sz val="11"/>
        <rFont val="宋体"/>
        <family val="0"/>
      </rPr>
      <t>车辆通行费债务发行费用支出</t>
    </r>
  </si>
  <si>
    <r>
      <t xml:space="preserve">    </t>
    </r>
    <r>
      <rPr>
        <sz val="11"/>
        <rFont val="宋体"/>
        <family val="0"/>
      </rPr>
      <t>污水处理费债务发行费用支出</t>
    </r>
  </si>
  <si>
    <r>
      <t xml:space="preserve">    </t>
    </r>
    <r>
      <rPr>
        <sz val="11"/>
        <rFont val="宋体"/>
        <family val="0"/>
      </rPr>
      <t>土地储备专项债券发行费用支出</t>
    </r>
  </si>
  <si>
    <r>
      <t xml:space="preserve">    </t>
    </r>
    <r>
      <rPr>
        <sz val="11"/>
        <rFont val="宋体"/>
        <family val="0"/>
      </rPr>
      <t>政府收费公路专项债券发行费用支出</t>
    </r>
  </si>
  <si>
    <r>
      <t xml:space="preserve">    </t>
    </r>
    <r>
      <rPr>
        <sz val="11"/>
        <rFont val="宋体"/>
        <family val="0"/>
      </rPr>
      <t>棚户区改造专项债券发行费用支出</t>
    </r>
  </si>
  <si>
    <r>
      <t xml:space="preserve">    </t>
    </r>
    <r>
      <rPr>
        <sz val="11"/>
        <rFont val="宋体"/>
        <family val="0"/>
      </rPr>
      <t>其他地方自行试点项目收益专项债券发行费用支出</t>
    </r>
  </si>
  <si>
    <r>
      <t xml:space="preserve">    </t>
    </r>
    <r>
      <rPr>
        <sz val="11"/>
        <rFont val="宋体"/>
        <family val="0"/>
      </rPr>
      <t>其他政府性基金债务发行费用支出</t>
    </r>
  </si>
  <si>
    <r>
      <rPr>
        <b/>
        <sz val="11"/>
        <rFont val="宋体"/>
        <family val="0"/>
      </rPr>
      <t>抗疫特别国债安排的支出</t>
    </r>
  </si>
  <si>
    <r>
      <t xml:space="preserve">  </t>
    </r>
    <r>
      <rPr>
        <b/>
        <sz val="11"/>
        <rFont val="宋体"/>
        <family val="0"/>
      </rPr>
      <t>基础设施建设</t>
    </r>
  </si>
  <si>
    <r>
      <t xml:space="preserve">    </t>
    </r>
    <r>
      <rPr>
        <sz val="11"/>
        <rFont val="宋体"/>
        <family val="0"/>
      </rPr>
      <t>公共卫生体系建设</t>
    </r>
  </si>
  <si>
    <r>
      <t xml:space="preserve">    </t>
    </r>
    <r>
      <rPr>
        <sz val="11"/>
        <rFont val="宋体"/>
        <family val="0"/>
      </rPr>
      <t>重大疫情防控救治体系建设</t>
    </r>
  </si>
  <si>
    <r>
      <t xml:space="preserve">    </t>
    </r>
    <r>
      <rPr>
        <sz val="11"/>
        <rFont val="宋体"/>
        <family val="0"/>
      </rPr>
      <t>粮食安全</t>
    </r>
  </si>
  <si>
    <r>
      <t xml:space="preserve">    </t>
    </r>
    <r>
      <rPr>
        <sz val="11"/>
        <rFont val="宋体"/>
        <family val="0"/>
      </rPr>
      <t>能源安全</t>
    </r>
  </si>
  <si>
    <r>
      <t xml:space="preserve">    </t>
    </r>
    <r>
      <rPr>
        <sz val="11"/>
        <rFont val="宋体"/>
        <family val="0"/>
      </rPr>
      <t>应急物资保障</t>
    </r>
  </si>
  <si>
    <r>
      <t xml:space="preserve">    </t>
    </r>
    <r>
      <rPr>
        <sz val="11"/>
        <rFont val="宋体"/>
        <family val="0"/>
      </rPr>
      <t>产业链改造升级</t>
    </r>
  </si>
  <si>
    <r>
      <t xml:space="preserve">    </t>
    </r>
    <r>
      <rPr>
        <sz val="11"/>
        <rFont val="宋体"/>
        <family val="0"/>
      </rPr>
      <t>城镇老旧小区改造</t>
    </r>
  </si>
  <si>
    <r>
      <t xml:space="preserve">    </t>
    </r>
    <r>
      <rPr>
        <sz val="11"/>
        <rFont val="宋体"/>
        <family val="0"/>
      </rPr>
      <t>生态环境治理</t>
    </r>
  </si>
  <si>
    <r>
      <t xml:space="preserve">    </t>
    </r>
    <r>
      <rPr>
        <sz val="11"/>
        <rFont val="宋体"/>
        <family val="0"/>
      </rPr>
      <t>交通基础设施建设</t>
    </r>
  </si>
  <si>
    <r>
      <t xml:space="preserve">    </t>
    </r>
    <r>
      <rPr>
        <sz val="11"/>
        <rFont val="宋体"/>
        <family val="0"/>
      </rPr>
      <t>市政设施建设</t>
    </r>
  </si>
  <si>
    <r>
      <t xml:space="preserve">    </t>
    </r>
    <r>
      <rPr>
        <sz val="11"/>
        <rFont val="宋体"/>
        <family val="0"/>
      </rPr>
      <t>重大区域规划基础设施建设</t>
    </r>
  </si>
  <si>
    <r>
      <t xml:space="preserve">    </t>
    </r>
    <r>
      <rPr>
        <sz val="11"/>
        <rFont val="宋体"/>
        <family val="0"/>
      </rPr>
      <t>其他基础设施建设</t>
    </r>
  </si>
  <si>
    <r>
      <t xml:space="preserve">  </t>
    </r>
    <r>
      <rPr>
        <b/>
        <sz val="11"/>
        <rFont val="宋体"/>
        <family val="0"/>
      </rPr>
      <t>抗疫相关支出</t>
    </r>
  </si>
  <si>
    <r>
      <t xml:space="preserve">    </t>
    </r>
    <r>
      <rPr>
        <sz val="11"/>
        <rFont val="宋体"/>
        <family val="0"/>
      </rPr>
      <t>创业担保贷款贴息</t>
    </r>
  </si>
  <si>
    <r>
      <t xml:space="preserve">    </t>
    </r>
    <r>
      <rPr>
        <sz val="11"/>
        <rFont val="宋体"/>
        <family val="0"/>
      </rPr>
      <t>援企稳岗补贴</t>
    </r>
  </si>
  <si>
    <r>
      <t xml:space="preserve">    </t>
    </r>
    <r>
      <rPr>
        <sz val="11"/>
        <rFont val="宋体"/>
        <family val="0"/>
      </rPr>
      <t>困难群众基本生活补助</t>
    </r>
  </si>
  <si>
    <r>
      <t xml:space="preserve">    </t>
    </r>
    <r>
      <rPr>
        <sz val="11"/>
        <rFont val="宋体"/>
        <family val="0"/>
      </rPr>
      <t>其他抗疫相关支出</t>
    </r>
  </si>
  <si>
    <r>
      <rPr>
        <sz val="16"/>
        <rFont val="方正黑体_GBK"/>
        <family val="4"/>
      </rPr>
      <t>表九</t>
    </r>
  </si>
  <si>
    <r>
      <t>2022</t>
    </r>
    <r>
      <rPr>
        <sz val="20"/>
        <rFont val="方正小标宋_GBK"/>
        <family val="4"/>
      </rPr>
      <t>年全县国有资本经营预算收支执行情况表</t>
    </r>
  </si>
  <si>
    <r>
      <rPr>
        <b/>
        <sz val="12"/>
        <rFont val="宋体"/>
        <family val="0"/>
      </rPr>
      <t>一、上年结余收入</t>
    </r>
  </si>
  <si>
    <r>
      <rPr>
        <b/>
        <sz val="12"/>
        <rFont val="宋体"/>
        <family val="0"/>
      </rPr>
      <t>二、调出资金</t>
    </r>
  </si>
  <si>
    <r>
      <rPr>
        <b/>
        <sz val="12"/>
        <rFont val="宋体"/>
        <family val="0"/>
      </rPr>
      <t>三、结转下年</t>
    </r>
  </si>
  <si>
    <t>表十</t>
  </si>
  <si>
    <r>
      <rPr>
        <sz val="20"/>
        <rFont val="Times New Roman"/>
        <family val="1"/>
      </rPr>
      <t>2022</t>
    </r>
    <r>
      <rPr>
        <sz val="20"/>
        <rFont val="方正小标宋_GBK"/>
        <family val="4"/>
      </rPr>
      <t>年县本级国有资本经营预算收支执行情况表</t>
    </r>
  </si>
  <si>
    <t>三、结转下年</t>
  </si>
  <si>
    <r>
      <rPr>
        <sz val="14"/>
        <rFont val="方正黑体_GBK"/>
        <family val="4"/>
      </rPr>
      <t>表十一</t>
    </r>
  </si>
  <si>
    <r>
      <t>重庆市忠县</t>
    </r>
    <r>
      <rPr>
        <b/>
        <sz val="15"/>
        <rFont val="Times New Roman"/>
        <family val="1"/>
      </rPr>
      <t>2022</t>
    </r>
    <r>
      <rPr>
        <b/>
        <sz val="15"/>
        <rFont val="SimSun"/>
        <family val="0"/>
      </rPr>
      <t>年地方政府债务限额及余额情况表</t>
    </r>
  </si>
  <si>
    <r>
      <rPr>
        <sz val="9"/>
        <rFont val="SimSun"/>
        <family val="0"/>
      </rPr>
      <t>单位：万元</t>
    </r>
  </si>
  <si>
    <r>
      <rPr>
        <b/>
        <sz val="11"/>
        <rFont val="SimSun"/>
        <family val="0"/>
      </rPr>
      <t>地</t>
    </r>
    <r>
      <rPr>
        <b/>
        <sz val="11"/>
        <rFont val="Times New Roman"/>
        <family val="1"/>
      </rPr>
      <t xml:space="preserve">   </t>
    </r>
    <r>
      <rPr>
        <b/>
        <sz val="11"/>
        <rFont val="SimSun"/>
        <family val="0"/>
      </rPr>
      <t>区</t>
    </r>
  </si>
  <si>
    <r>
      <t>2022</t>
    </r>
    <r>
      <rPr>
        <b/>
        <sz val="11"/>
        <rFont val="SimSun"/>
        <family val="0"/>
      </rPr>
      <t>年债务限额</t>
    </r>
  </si>
  <si>
    <r>
      <t>2022</t>
    </r>
    <r>
      <rPr>
        <b/>
        <sz val="11"/>
        <rFont val="SimSun"/>
        <family val="0"/>
      </rPr>
      <t>年债务余额执行数</t>
    </r>
  </si>
  <si>
    <r>
      <rPr>
        <b/>
        <sz val="11"/>
        <rFont val="SimSun"/>
        <family val="0"/>
      </rPr>
      <t>一般债务</t>
    </r>
  </si>
  <si>
    <r>
      <rPr>
        <b/>
        <sz val="11"/>
        <rFont val="SimSun"/>
        <family val="0"/>
      </rPr>
      <t>专项债务</t>
    </r>
  </si>
  <si>
    <r>
      <rPr>
        <b/>
        <sz val="11"/>
        <rFont val="SimSun"/>
        <family val="0"/>
      </rPr>
      <t>公</t>
    </r>
    <r>
      <rPr>
        <b/>
        <sz val="11"/>
        <rFont val="Times New Roman"/>
        <family val="1"/>
      </rPr>
      <t xml:space="preserve">  </t>
    </r>
    <r>
      <rPr>
        <b/>
        <sz val="11"/>
        <rFont val="SimSun"/>
        <family val="0"/>
      </rPr>
      <t>式</t>
    </r>
  </si>
  <si>
    <t>A=B+C</t>
  </si>
  <si>
    <t>B</t>
  </si>
  <si>
    <t>C</t>
  </si>
  <si>
    <t>D=E+F</t>
  </si>
  <si>
    <t>E</t>
  </si>
  <si>
    <t>F</t>
  </si>
  <si>
    <r>
      <rPr>
        <sz val="11"/>
        <rFont val="SimSun"/>
        <family val="0"/>
      </rPr>
      <t>忠县</t>
    </r>
  </si>
  <si>
    <r>
      <rPr>
        <sz val="9"/>
        <rFont val="SimSun"/>
        <family val="0"/>
      </rPr>
      <t>注：</t>
    </r>
    <r>
      <rPr>
        <sz val="9"/>
        <rFont val="Times New Roman"/>
        <family val="1"/>
      </rPr>
      <t>1.</t>
    </r>
    <r>
      <rPr>
        <sz val="9"/>
        <rFont val="SimSun"/>
        <family val="0"/>
      </rPr>
      <t>本表反映上一年度本级政府债务限额及余额预计执行数。</t>
    </r>
  </si>
  <si>
    <r>
      <t>2.</t>
    </r>
    <r>
      <rPr>
        <sz val="9"/>
        <rFont val="SimSun"/>
        <family val="0"/>
      </rPr>
      <t>本表由县级以上地方各级财政部门在本级人民代表大会批准预算后二十日内公开。</t>
    </r>
  </si>
  <si>
    <t>表十二</t>
  </si>
  <si>
    <r>
      <rPr>
        <sz val="18"/>
        <rFont val="Times New Roman"/>
        <family val="1"/>
      </rPr>
      <t>2023</t>
    </r>
    <r>
      <rPr>
        <sz val="18"/>
        <rFont val="方正小标宋_GBK"/>
        <family val="4"/>
      </rPr>
      <t>年全县一般公共预算收支预算情况表</t>
    </r>
  </si>
  <si>
    <r>
      <rPr>
        <b/>
        <sz val="12"/>
        <rFont val="Times New Roman"/>
        <family val="1"/>
      </rPr>
      <t>2022</t>
    </r>
    <r>
      <rPr>
        <b/>
        <sz val="12"/>
        <rFont val="宋体"/>
        <family val="0"/>
      </rPr>
      <t>年</t>
    </r>
    <r>
      <rPr>
        <b/>
        <sz val="12"/>
        <rFont val="Times New Roman"/>
        <family val="1"/>
      </rPr>
      <t xml:space="preserve">
</t>
    </r>
    <r>
      <rPr>
        <b/>
        <sz val="12"/>
        <rFont val="宋体"/>
        <family val="0"/>
      </rPr>
      <t>执行数</t>
    </r>
  </si>
  <si>
    <t>一般公共服务支出</t>
  </si>
  <si>
    <t>（一）税收收入</t>
  </si>
  <si>
    <t>国防支出</t>
  </si>
  <si>
    <t>增值税</t>
  </si>
  <si>
    <t>公共安全支出</t>
  </si>
  <si>
    <t>营业税</t>
  </si>
  <si>
    <t>教育支出</t>
  </si>
  <si>
    <t>企业所得税</t>
  </si>
  <si>
    <t>个人所得税</t>
  </si>
  <si>
    <t>资源税</t>
  </si>
  <si>
    <t>城市维护建设税</t>
  </si>
  <si>
    <t>卫生健康支出</t>
  </si>
  <si>
    <t>房产税</t>
  </si>
  <si>
    <t>节能环保支出</t>
  </si>
  <si>
    <t>印花税</t>
  </si>
  <si>
    <t>城镇土地使用税</t>
  </si>
  <si>
    <t>土地增值税</t>
  </si>
  <si>
    <t>环境保护税</t>
  </si>
  <si>
    <t>耕地占用税</t>
  </si>
  <si>
    <t>契税</t>
  </si>
  <si>
    <t>金融支出</t>
  </si>
  <si>
    <t>其他税收收入</t>
  </si>
  <si>
    <t>援助其他地区支出</t>
  </si>
  <si>
    <t>（二）非税收入</t>
  </si>
  <si>
    <t>自然资源海洋气象等支出</t>
  </si>
  <si>
    <t>　　专项收入</t>
  </si>
  <si>
    <t>住房保障支出</t>
  </si>
  <si>
    <t>　　行政事业性收费收入</t>
  </si>
  <si>
    <t>粮油物资储备支出</t>
  </si>
  <si>
    <t>　　罚没收入</t>
  </si>
  <si>
    <t>灾害防治及应急管理支出</t>
  </si>
  <si>
    <t>　　国有资本经营收入</t>
  </si>
  <si>
    <t>　　国有资源（资产）有偿使用收入</t>
  </si>
  <si>
    <r>
      <rPr>
        <sz val="12"/>
        <rFont val="Times New Roman"/>
        <family val="1"/>
      </rPr>
      <t xml:space="preserve">    </t>
    </r>
    <r>
      <rPr>
        <sz val="12"/>
        <rFont val="宋体"/>
        <family val="0"/>
      </rPr>
      <t>政府住房基金收入</t>
    </r>
  </si>
  <si>
    <t>债务发行支出</t>
  </si>
  <si>
    <t>　　其他收入</t>
  </si>
  <si>
    <t>预备费</t>
  </si>
  <si>
    <t>返还性收入</t>
  </si>
  <si>
    <t>三、债务还本支出</t>
  </si>
  <si>
    <t>一般性转移支付收入</t>
  </si>
  <si>
    <t>四、安排预算稳定调节基金</t>
  </si>
  <si>
    <t>专项转移支付收入</t>
  </si>
  <si>
    <t>五、调出资金</t>
  </si>
  <si>
    <t>五、动用预算稳定调节基金</t>
  </si>
  <si>
    <t>六、调入资金</t>
  </si>
  <si>
    <t>表十三</t>
  </si>
  <si>
    <r>
      <rPr>
        <sz val="20"/>
        <rFont val="Times New Roman"/>
        <family val="1"/>
      </rPr>
      <t>2023</t>
    </r>
    <r>
      <rPr>
        <sz val="20"/>
        <rFont val="方正小标宋_GBK"/>
        <family val="4"/>
      </rPr>
      <t>年县本级一般公共预算收支预算情况表</t>
    </r>
  </si>
  <si>
    <t>四、补助下级支出</t>
  </si>
  <si>
    <t>五、安排预算稳定调节基金</t>
  </si>
  <si>
    <t>六、调出资金</t>
  </si>
  <si>
    <t>七、结转下年</t>
  </si>
  <si>
    <t>表十四</t>
  </si>
  <si>
    <t>2023年一般公共预算收支平衡表</t>
  </si>
  <si>
    <r>
      <t>收</t>
    </r>
    <r>
      <rPr>
        <b/>
        <sz val="14"/>
        <rFont val="宋体"/>
        <family val="0"/>
      </rPr>
      <t>入</t>
    </r>
  </si>
  <si>
    <r>
      <t>支</t>
    </r>
    <r>
      <rPr>
        <b/>
        <sz val="14"/>
        <rFont val="宋体"/>
        <family val="0"/>
      </rPr>
      <t>出</t>
    </r>
  </si>
  <si>
    <t>项目</t>
  </si>
  <si>
    <t>预算数</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</si>
  <si>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</si>
  <si>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</si>
  <si>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</si>
  <si>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</si>
  <si>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</si>
  <si>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</si>
  <si>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</si>
  <si>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</si>
  <si>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</si>
  <si>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</si>
  <si>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</si>
  <si>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</si>
  <si>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</si>
  <si>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</si>
  <si>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</si>
  <si>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</si>
  <si>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</si>
  <si>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</si>
  <si>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</si>
  <si>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</si>
  <si>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</si>
  <si>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</si>
  <si>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</si>
  <si>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</si>
  <si>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</si>
  <si>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</si>
  <si>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</si>
  <si>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</si>
  <si>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</si>
  <si>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</si>
  <si>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巩固脱贫攻坚成果衔接乡村振兴转移支付收入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</si>
  <si>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</si>
  <si>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</si>
  <si>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</si>
  <si>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</si>
  <si>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</si>
  <si>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</si>
  <si>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</si>
  <si>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</si>
  <si>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</si>
  <si>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</si>
  <si>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</si>
  <si>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</si>
  <si>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</si>
  <si>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</si>
  <si>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</si>
  <si>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</si>
  <si>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增值税留抵退税转移支付收入</t>
  </si>
  <si>
    <t xml:space="preserve">      其他退税减税降费转移支付收入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</si>
  <si>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</si>
  <si>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</si>
  <si>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</si>
  <si>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</si>
  <si>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</si>
  <si>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</si>
  <si>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</si>
  <si>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</si>
  <si>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</si>
  <si>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</si>
  <si>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</si>
  <si>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</si>
  <si>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</si>
  <si>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</si>
  <si>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</si>
  <si>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</si>
  <si>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</si>
  <si>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</si>
  <si>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</si>
  <si>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</si>
  <si>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</si>
  <si>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</si>
  <si>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</si>
  <si>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</si>
  <si>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</si>
  <si>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</si>
  <si>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</si>
  <si>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</si>
  <si>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</si>
  <si>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</si>
  <si>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从政府性基金预算调入</t>
  </si>
  <si>
    <t xml:space="preserve">  补助下级支出</t>
  </si>
  <si>
    <t xml:space="preserve">      其中：从抗疫特别国债调入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</si>
  <si>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</si>
  <si>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</si>
  <si>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</si>
  <si>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</si>
  <si>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</si>
  <si>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</si>
  <si>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</si>
  <si>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</si>
  <si>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</si>
  <si>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接受其他地区援助收入</t>
  </si>
  <si>
    <t xml:space="preserve">  援助其他地区支出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</si>
  <si>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</si>
  <si>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</si>
  <si>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</si>
  <si>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</si>
  <si>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</si>
  <si>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</si>
  <si>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表十五</t>
  </si>
  <si>
    <t>2023年一般公共预算支出表</t>
  </si>
  <si>
    <t>科目</t>
  </si>
  <si>
    <t xml:space="preserve">  一般公共服务</t>
  </si>
  <si>
    <t xml:space="preserve">    人大事务</t>
  </si>
  <si>
    <t xml:space="preserve">      行政运行</t>
  </si>
  <si>
    <t xml:space="preserve">      一般行政管理事务</t>
  </si>
  <si>
    <t xml:space="preserve">      事业运行</t>
  </si>
  <si>
    <t xml:space="preserve">    政协事务</t>
  </si>
  <si>
    <t xml:space="preserve">    政府办公厅(室)及相关机构事务</t>
  </si>
  <si>
    <t xml:space="preserve">      机关服务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</si>
  <si>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</si>
  <si>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</si>
  <si>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</si>
  <si>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</si>
  <si>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</si>
  <si>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统计抽样调查</t>
  </si>
  <si>
    <t xml:space="preserve">    财政事务</t>
  </si>
  <si>
    <t xml:space="preserve">      财政委托业务支出</t>
  </si>
  <si>
    <t xml:space="preserve">      其他财政事务支出</t>
  </si>
  <si>
    <t xml:space="preserve">    税收事务</t>
  </si>
  <si>
    <t xml:space="preserve">    纪检监察事务</t>
  </si>
  <si>
    <t xml:space="preserve">    商贸事务</t>
  </si>
  <si>
    <t xml:space="preserve">    港澳台事务</t>
  </si>
  <si>
    <t xml:space="preserve">    档案事务</t>
  </si>
  <si>
    <t xml:space="preserve">    民主党派及工商联事务</t>
  </si>
  <si>
    <t xml:space="preserve">    群众团体事务</t>
  </si>
  <si>
    <t xml:space="preserve">      其他群众团体事务支出</t>
  </si>
  <si>
    <t xml:space="preserve">    党委办公厅（室）及相关机构事务</t>
  </si>
  <si>
    <t xml:space="preserve">    组织事务</t>
  </si>
  <si>
    <t xml:space="preserve">      其他组织事务支出</t>
  </si>
  <si>
    <t xml:space="preserve">    宣传事务</t>
  </si>
  <si>
    <t xml:space="preserve">    统战事务</t>
  </si>
  <si>
    <t xml:space="preserve">      宗教事务</t>
  </si>
  <si>
    <t xml:space="preserve">    市场监督管理事务</t>
  </si>
  <si>
    <t xml:space="preserve">      药品事务</t>
  </si>
  <si>
    <t xml:space="preserve">      化妆品事务</t>
  </si>
  <si>
    <t xml:space="preserve">      质量安全监管</t>
  </si>
  <si>
    <t xml:space="preserve">      食品安全监管</t>
  </si>
  <si>
    <t xml:space="preserve">    其他一般公共服务支出</t>
  </si>
  <si>
    <t xml:space="preserve">      其他一般公共服务支出</t>
  </si>
  <si>
    <t xml:space="preserve">  国防支出</t>
  </si>
  <si>
    <t xml:space="preserve">    国防动员</t>
  </si>
  <si>
    <t xml:space="preserve">      民兵</t>
  </si>
  <si>
    <t xml:space="preserve">  公共安全支出</t>
  </si>
  <si>
    <t xml:space="preserve">    公安</t>
  </si>
  <si>
    <t xml:space="preserve">      执法办案</t>
  </si>
  <si>
    <t xml:space="preserve">    司法</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</si>
  <si>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</si>
  <si>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</si>
  <si>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</si>
  <si>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</si>
  <si>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</si>
  <si>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</si>
  <si>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</si>
  <si>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</si>
  <si>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</si>
  <si>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</si>
  <si>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</si>
  <si>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</si>
  <si>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</si>
  <si>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</si>
  <si>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</si>
  <si>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</si>
  <si>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</si>
  <si>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</si>
  <si>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培训支出</t>
  </si>
  <si>
    <t xml:space="preserve">    教育费附加安排的支出</t>
  </si>
  <si>
    <t xml:space="preserve">      其他教育费附加安排的支出</t>
  </si>
  <si>
    <t xml:space="preserve">    其他教育支出</t>
  </si>
  <si>
    <t xml:space="preserve">      其他教育支出</t>
  </si>
  <si>
    <t xml:space="preserve">  科学技术支出</t>
  </si>
  <si>
    <t xml:space="preserve">    科学技术管理事务</t>
  </si>
  <si>
    <t xml:space="preserve">    技术研究与开发</t>
  </si>
  <si>
    <t xml:space="preserve">      科技成果转化与扩散</t>
  </si>
  <si>
    <t xml:space="preserve">      其他技术研究与开发支出</t>
  </si>
  <si>
    <t xml:space="preserve">    科学技术普及</t>
  </si>
  <si>
    <t xml:space="preserve">      机构运行</t>
  </si>
  <si>
    <t xml:space="preserve">      科技馆站</t>
  </si>
  <si>
    <t xml:space="preserve">      其他科学技术普及支出</t>
  </si>
  <si>
    <t xml:space="preserve">    其他科学技术支出</t>
  </si>
  <si>
    <t xml:space="preserve">      其他科学技术支出</t>
  </si>
  <si>
    <t xml:space="preserve">  文化旅游体育与传媒支出</t>
  </si>
  <si>
    <t xml:space="preserve">    文化和旅游</t>
  </si>
  <si>
    <t xml:space="preserve">      图书馆</t>
  </si>
  <si>
    <t xml:space="preserve">      群众文化</t>
  </si>
  <si>
    <t xml:space="preserve">      旅游宣传</t>
  </si>
  <si>
    <t xml:space="preserve">      其他文化和旅游支出</t>
  </si>
  <si>
    <t xml:space="preserve">    文物</t>
  </si>
  <si>
    <t xml:space="preserve">      其他文物支出</t>
  </si>
  <si>
    <t xml:space="preserve">    体育</t>
  </si>
  <si>
    <t xml:space="preserve">      体育场馆</t>
  </si>
  <si>
    <t xml:space="preserve">      群众体育</t>
  </si>
  <si>
    <t xml:space="preserve">      其他体育支出</t>
  </si>
  <si>
    <t xml:space="preserve">    广播电视</t>
  </si>
  <si>
    <t xml:space="preserve">      广播电视事务</t>
  </si>
  <si>
    <t xml:space="preserve">      其他广播电视支出</t>
  </si>
  <si>
    <t xml:space="preserve">    其他文化旅游体育与传媒支出</t>
  </si>
  <si>
    <t xml:space="preserve">      文化产业发展专项支出</t>
  </si>
  <si>
    <t xml:space="preserve">      其他文化旅游体育与传媒支出</t>
  </si>
  <si>
    <t xml:space="preserve">  社会保障和就业支出</t>
  </si>
  <si>
    <t xml:space="preserve">    人力资源和社会保障管理事务</t>
  </si>
  <si>
    <t xml:space="preserve">      社会保险经办机构</t>
  </si>
  <si>
    <t xml:space="preserve">      其他人力资源和社会保障管理事务支出</t>
  </si>
  <si>
    <t xml:space="preserve">    民政管理事务</t>
  </si>
  <si>
    <t xml:space="preserve">      行政区划和地名管理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</si>
  <si>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</si>
  <si>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</si>
  <si>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</si>
  <si>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</si>
  <si>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</si>
  <si>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</si>
  <si>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</si>
  <si>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</si>
  <si>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就业创业服务补贴</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</si>
  <si>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</si>
  <si>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</si>
  <si>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</si>
  <si>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</si>
  <si>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</si>
  <si>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</si>
  <si>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</si>
  <si>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</si>
  <si>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</si>
  <si>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</si>
  <si>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</si>
  <si>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军队转业干部安置</t>
  </si>
  <si>
    <t xml:space="preserve">    社会福利</t>
  </si>
  <si>
    <t xml:space="preserve">      儿童福利</t>
  </si>
  <si>
    <t xml:space="preserve">      老年福利</t>
  </si>
  <si>
    <t xml:space="preserve">      社会福利事业单位</t>
  </si>
  <si>
    <t xml:space="preserve">      养老服务</t>
  </si>
  <si>
    <t xml:space="preserve">    残疾人事业</t>
  </si>
  <si>
    <t xml:space="preserve">      残疾人生活和护理补贴</t>
  </si>
  <si>
    <t xml:space="preserve">      其他残疾人事业支出</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</si>
  <si>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</si>
  <si>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</si>
  <si>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</si>
  <si>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</si>
  <si>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</si>
  <si>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</si>
  <si>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</si>
  <si>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</si>
  <si>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</si>
  <si>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</si>
  <si>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</si>
  <si>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</si>
  <si>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退役军人管理事务</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</si>
  <si>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</si>
  <si>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</si>
  <si>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</si>
  <si>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</si>
  <si>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</si>
  <si>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</si>
  <si>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</si>
  <si>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</si>
  <si>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</si>
  <si>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</si>
  <si>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</si>
  <si>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</si>
  <si>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</si>
  <si>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公共卫生</t>
  </si>
  <si>
    <t xml:space="preserve">      疾病预防控制机构</t>
  </si>
  <si>
    <t xml:space="preserve">      妇幼保健机构</t>
  </si>
  <si>
    <t xml:space="preserve">      基本公共卫生服务</t>
  </si>
  <si>
    <t xml:space="preserve">      重大公共卫生服务</t>
  </si>
  <si>
    <t xml:space="preserve">    中医药</t>
  </si>
  <si>
    <t xml:space="preserve">      中医（民族医）药专项</t>
  </si>
  <si>
    <t xml:space="preserve">    计划生育事务</t>
  </si>
  <si>
    <t xml:space="preserve">      计划生育服务</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</si>
  <si>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</si>
  <si>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</si>
  <si>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</si>
  <si>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</si>
  <si>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</si>
  <si>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</si>
  <si>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</si>
  <si>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</si>
  <si>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</si>
  <si>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</si>
  <si>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</si>
  <si>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</si>
  <si>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</si>
  <si>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</si>
  <si>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</si>
  <si>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节能环保支出</t>
  </si>
  <si>
    <t xml:space="preserve">    环境保护管理事务</t>
  </si>
  <si>
    <t xml:space="preserve">      其他环境保护管理事务支出</t>
  </si>
  <si>
    <t xml:space="preserve">    污染防治</t>
  </si>
  <si>
    <t xml:space="preserve">      水体</t>
  </si>
  <si>
    <t xml:space="preserve">      固体废弃物与化学品</t>
  </si>
  <si>
    <t xml:space="preserve">      土壤</t>
  </si>
  <si>
    <t xml:space="preserve">    自然生态保护</t>
  </si>
  <si>
    <t xml:space="preserve">      农村环境保护</t>
  </si>
  <si>
    <t xml:space="preserve">      自然保护地</t>
  </si>
  <si>
    <t xml:space="preserve">    天然林保护</t>
  </si>
  <si>
    <t xml:space="preserve">      森林管护</t>
  </si>
  <si>
    <t xml:space="preserve">      社会保险补助</t>
  </si>
  <si>
    <t xml:space="preserve">    退耕还林还草</t>
  </si>
  <si>
    <t xml:space="preserve">      退耕现金</t>
  </si>
  <si>
    <t xml:space="preserve">      退耕还林工程建设</t>
  </si>
  <si>
    <t xml:space="preserve">      其他退耕还林还草支出</t>
  </si>
  <si>
    <t xml:space="preserve">    能源节约利用</t>
  </si>
  <si>
    <t xml:space="preserve">    其他节能环保支出</t>
  </si>
  <si>
    <t xml:space="preserve">      其他节能环保支出</t>
  </si>
  <si>
    <t xml:space="preserve">  城乡社区支出</t>
  </si>
  <si>
    <t xml:space="preserve">    城乡社区管理事务</t>
  </si>
  <si>
    <t xml:space="preserve">      工程建设管理</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</si>
  <si>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</si>
  <si>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</si>
  <si>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</si>
  <si>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</si>
  <si>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</si>
  <si>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</si>
  <si>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农林水支出</t>
  </si>
  <si>
    <t xml:space="preserve">    农业农村</t>
  </si>
  <si>
    <t xml:space="preserve">      科技转化与推广服务</t>
  </si>
  <si>
    <t xml:space="preserve">      病虫害控制</t>
  </si>
  <si>
    <t xml:space="preserve">      执法监管</t>
  </si>
  <si>
    <t xml:space="preserve">      行业业务管理</t>
  </si>
  <si>
    <t xml:space="preserve">      农业生产发展</t>
  </si>
  <si>
    <t xml:space="preserve">      农村合作经济</t>
  </si>
  <si>
    <t xml:space="preserve">      农业资源保护修复与利用</t>
  </si>
  <si>
    <t xml:space="preserve">      渔业发展</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</si>
  <si>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</si>
  <si>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</si>
  <si>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</si>
  <si>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</si>
  <si>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</si>
  <si>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</si>
  <si>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</si>
  <si>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林业草原防灾减灾</t>
  </si>
  <si>
    <t xml:space="preserve">    水利</t>
  </si>
  <si>
    <t xml:space="preserve">      水利工程建设</t>
  </si>
  <si>
    <t xml:space="preserve">      水利工程运行与维护</t>
  </si>
  <si>
    <t xml:space="preserve">      水资源节约管理与保护</t>
  </si>
  <si>
    <t xml:space="preserve">      水文测报</t>
  </si>
  <si>
    <t xml:space="preserve">      其他水利支出</t>
  </si>
  <si>
    <t xml:space="preserve">    巩固脱贫攻坚成果衔接乡村振兴</t>
  </si>
  <si>
    <t xml:space="preserve">      农村基础设施建设</t>
  </si>
  <si>
    <t xml:space="preserve">      其他巩固脱贫攻坚成果衔接乡村振兴支出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</si>
  <si>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</si>
  <si>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</si>
  <si>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</si>
  <si>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</si>
  <si>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普惠金融发展支出</t>
  </si>
  <si>
    <t xml:space="preserve">      农业保险保费补贴</t>
  </si>
  <si>
    <t xml:space="preserve">      创业担保贷款贴息及奖补</t>
  </si>
  <si>
    <t xml:space="preserve">  交通运输支出</t>
  </si>
  <si>
    <t xml:space="preserve">    公路水路运输</t>
  </si>
  <si>
    <t xml:space="preserve">      公路建设</t>
  </si>
  <si>
    <t xml:space="preserve">      公路养护</t>
  </si>
  <si>
    <t xml:space="preserve">      公路运输管理</t>
  </si>
  <si>
    <t xml:space="preserve">      港口设施</t>
  </si>
  <si>
    <t xml:space="preserve">      水路运输管理支出</t>
  </si>
  <si>
    <t xml:space="preserve">      其他公路水路运输支出</t>
  </si>
  <si>
    <t xml:space="preserve">    民用航空运输</t>
  </si>
  <si>
    <t xml:space="preserve">      机场建设</t>
  </si>
  <si>
    <t xml:space="preserve">    车辆购置税支出</t>
  </si>
  <si>
    <t xml:space="preserve">      车辆购置税用于公路等基础设施建设支出</t>
  </si>
  <si>
    <t xml:space="preserve">  资源勘探工业信息等支出</t>
  </si>
  <si>
    <t xml:space="preserve">    制造业</t>
  </si>
  <si>
    <t xml:space="preserve">      其他制造业支出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</si>
  <si>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</si>
  <si>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</si>
  <si>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</si>
  <si>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</si>
  <si>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</si>
  <si>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商业服务业等支出</t>
  </si>
  <si>
    <t xml:space="preserve">    商业流通事务</t>
  </si>
  <si>
    <t xml:space="preserve">      其他商业流通事务支出</t>
  </si>
  <si>
    <t xml:space="preserve">  金融支出</t>
  </si>
  <si>
    <t xml:space="preserve">    其他金融支出</t>
  </si>
  <si>
    <t xml:space="preserve">      其他金融支出</t>
  </si>
  <si>
    <t xml:space="preserve">  自然资源海洋气象等支出</t>
  </si>
  <si>
    <t xml:space="preserve">    自然资源事务</t>
  </si>
  <si>
    <t xml:space="preserve">      自然资源利用与保护</t>
  </si>
  <si>
    <t xml:space="preserve">    气象事务</t>
  </si>
  <si>
    <t xml:space="preserve">      气象事业机构</t>
  </si>
  <si>
    <t xml:space="preserve">  住房保障支出</t>
  </si>
  <si>
    <t xml:space="preserve">    保障性安居工程支出</t>
  </si>
  <si>
    <t xml:space="preserve">      廉租住房</t>
  </si>
  <si>
    <t xml:space="preserve">      棚户区改造</t>
  </si>
  <si>
    <t xml:space="preserve">      农村危房改造</t>
  </si>
  <si>
    <t xml:space="preserve">      老旧小区改造</t>
  </si>
  <si>
    <t xml:space="preserve">    住房改革支出</t>
  </si>
  <si>
    <t xml:space="preserve">      住房公积金</t>
  </si>
  <si>
    <t xml:space="preserve">  粮油物资储备支出</t>
  </si>
  <si>
    <t xml:space="preserve">    粮油物资事务</t>
  </si>
  <si>
    <t xml:space="preserve">      其他粮油物资事务支出</t>
  </si>
  <si>
    <t xml:space="preserve">    粮油储备</t>
  </si>
  <si>
    <t xml:space="preserve">      储备粮油补贴</t>
  </si>
  <si>
    <t xml:space="preserve">  灾害防治及应急管理支出</t>
  </si>
  <si>
    <t xml:space="preserve">    应急管理事务</t>
  </si>
  <si>
    <t xml:space="preserve">      其他应急管理支出</t>
  </si>
  <si>
    <t xml:space="preserve">    消防救援事务</t>
  </si>
  <si>
    <t xml:space="preserve">      消防应急救援</t>
  </si>
  <si>
    <t xml:space="preserve">    自然灾害防治</t>
  </si>
  <si>
    <t xml:space="preserve">      地质灾害防治</t>
  </si>
  <si>
    <t xml:space="preserve">  预备费</t>
  </si>
  <si>
    <t xml:space="preserve">  债务付息支出</t>
  </si>
  <si>
    <t xml:space="preserve">    地方政府一般债务付息支出</t>
  </si>
  <si>
    <t xml:space="preserve">      地方政府一般债券付息支出</t>
  </si>
  <si>
    <t xml:space="preserve">  债务发行费用支出</t>
  </si>
  <si>
    <t xml:space="preserve">    地方政府一般债务发行费用支出</t>
  </si>
  <si>
    <t>支     出     总     计</t>
  </si>
  <si>
    <t>表十六</t>
  </si>
  <si>
    <t xml:space="preserve">2023年忠县一般公共预算支出预算表 </t>
  </si>
  <si>
    <t>（按功能分类科目的基本支出和项目支出）</t>
  </si>
  <si>
    <t>项         目</t>
  </si>
  <si>
    <t>2017年决算数</t>
  </si>
  <si>
    <t>2023年预算数</t>
  </si>
  <si>
    <t>小计</t>
  </si>
  <si>
    <t>基本支出</t>
  </si>
  <si>
    <t>项目支出</t>
  </si>
  <si>
    <t>注：在功能分类的基础上，为衔接表，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</si>
  <si>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表十七</t>
  </si>
  <si>
    <t xml:space="preserve">2023年忠县一般公共预算基本支出预算表 </t>
  </si>
  <si>
    <t xml:space="preserve"> 支       出</t>
  </si>
  <si>
    <t>总  计</t>
  </si>
  <si>
    <t>工资福利支出</t>
  </si>
  <si>
    <t> 基本工资</t>
  </si>
  <si>
    <t> 津贴补贴</t>
  </si>
  <si>
    <t> 奖金</t>
  </si>
  <si>
    <t> 绩效工资</t>
  </si>
  <si>
    <t> 机关事业单位基本养老保险缴费</t>
  </si>
  <si>
    <t> 职业年金缴费</t>
  </si>
  <si>
    <t> 职工基本医疗保险缴费</t>
  </si>
  <si>
    <t> 其他社会保障缴费</t>
  </si>
  <si>
    <t> 住房公积金</t>
  </si>
  <si>
    <t> 医疗费</t>
  </si>
  <si>
    <t>商品和服务支出</t>
  </si>
  <si>
    <t> 办公费</t>
  </si>
  <si>
    <t> 印刷费</t>
  </si>
  <si>
    <t> 咨询费</t>
  </si>
  <si>
    <t> 手续费</t>
  </si>
  <si>
    <t> 水费</t>
  </si>
  <si>
    <t> 电费</t>
  </si>
  <si>
    <t> 邮电费</t>
  </si>
  <si>
    <t> 物业管理费</t>
  </si>
  <si>
    <t> 差旅费</t>
  </si>
  <si>
    <t> 维修（护）费</t>
  </si>
  <si>
    <t> 租赁费</t>
  </si>
  <si>
    <t> 会议费</t>
  </si>
  <si>
    <t> 培训费</t>
  </si>
  <si>
    <t> 公务接待费</t>
  </si>
  <si>
    <t> 专用材料费</t>
  </si>
  <si>
    <t> 被装购置费</t>
  </si>
  <si>
    <t> 专用燃料费</t>
  </si>
  <si>
    <t> 劳务费</t>
  </si>
  <si>
    <t> 委托业务费</t>
  </si>
  <si>
    <t> 工会经费</t>
  </si>
  <si>
    <t> 福利费</t>
  </si>
  <si>
    <t> 公务用车运行维护费</t>
  </si>
  <si>
    <t> 其他交通费用</t>
  </si>
  <si>
    <t> 其他商品和服务支出</t>
  </si>
  <si>
    <t>对个人和家庭的补助</t>
  </si>
  <si>
    <t> 离休费</t>
  </si>
  <si>
    <t> 退休费</t>
  </si>
  <si>
    <t> 生活补助</t>
  </si>
  <si>
    <t> 医疗费补助</t>
  </si>
  <si>
    <t> 其他对个人和家庭的补助</t>
  </si>
  <si>
    <t>资本性支出（基本建设）</t>
  </si>
  <si>
    <t> 办公设备购置</t>
  </si>
  <si>
    <t>资本性支出</t>
  </si>
  <si>
    <t>注：按《预算法》要求，将本级基本支出按经济分类细化到款级科目。本表的本级基本支出合计数与表16的本级基本支出合计数相等。</t>
  </si>
  <si>
    <r>
      <rPr>
        <sz val="16"/>
        <rFont val="方正黑体_GBK"/>
        <family val="4"/>
      </rPr>
      <t>表十八</t>
    </r>
  </si>
  <si>
    <r>
      <rPr>
        <b/>
        <sz val="18"/>
        <rFont val="宋体"/>
        <family val="0"/>
      </rPr>
      <t>忠县</t>
    </r>
    <r>
      <rPr>
        <b/>
        <sz val="18"/>
        <rFont val="Times New Roman"/>
        <family val="1"/>
      </rPr>
      <t>2022</t>
    </r>
    <r>
      <rPr>
        <b/>
        <sz val="18"/>
        <rFont val="宋体"/>
        <family val="0"/>
      </rPr>
      <t>年乡村振兴衔接资金上级专款下达情况表</t>
    </r>
  </si>
  <si>
    <r>
      <rPr>
        <b/>
        <sz val="12"/>
        <rFont val="宋体"/>
        <family val="0"/>
      </rPr>
      <t>序号</t>
    </r>
  </si>
  <si>
    <r>
      <rPr>
        <b/>
        <sz val="12"/>
        <rFont val="宋体"/>
        <family val="0"/>
      </rPr>
      <t>市级下达资金文号</t>
    </r>
  </si>
  <si>
    <r>
      <rPr>
        <b/>
        <sz val="12"/>
        <rFont val="宋体"/>
        <family val="0"/>
      </rPr>
      <t>摘要</t>
    </r>
  </si>
  <si>
    <r>
      <rPr>
        <b/>
        <sz val="12"/>
        <rFont val="宋体"/>
        <family val="0"/>
      </rPr>
      <t>文件下达时间</t>
    </r>
  </si>
  <si>
    <r>
      <rPr>
        <b/>
        <sz val="12"/>
        <rFont val="宋体"/>
        <family val="0"/>
      </rPr>
      <t>资金级次</t>
    </r>
  </si>
  <si>
    <r>
      <rPr>
        <b/>
        <sz val="12"/>
        <rFont val="宋体"/>
        <family val="0"/>
      </rPr>
      <t>备注</t>
    </r>
  </si>
  <si>
    <r>
      <rPr>
        <b/>
        <sz val="12"/>
        <rFont val="宋体"/>
        <family val="0"/>
      </rPr>
      <t>中央</t>
    </r>
  </si>
  <si>
    <r>
      <rPr>
        <b/>
        <sz val="12"/>
        <rFont val="宋体"/>
        <family val="0"/>
      </rPr>
      <t>市级</t>
    </r>
  </si>
  <si>
    <r>
      <rPr>
        <b/>
        <sz val="12"/>
        <rFont val="宋体"/>
        <family val="0"/>
      </rPr>
      <t>小计</t>
    </r>
  </si>
  <si>
    <r>
      <rPr>
        <sz val="12"/>
        <rFont val="宋体"/>
        <family val="0"/>
      </rPr>
      <t>合计</t>
    </r>
  </si>
  <si>
    <r>
      <rPr>
        <sz val="11"/>
        <rFont val="微软雅黑"/>
        <family val="2"/>
      </rPr>
      <t>渝财农</t>
    </r>
    <r>
      <rPr>
        <sz val="11"/>
        <rFont val="Times New Roman"/>
        <family val="1"/>
      </rPr>
      <t>[2022]155</t>
    </r>
    <r>
      <rPr>
        <sz val="11"/>
        <rFont val="微软雅黑"/>
        <family val="2"/>
      </rPr>
      <t>号</t>
    </r>
  </si>
  <si>
    <r>
      <rPr>
        <sz val="11"/>
        <rFont val="微软雅黑"/>
        <family val="2"/>
      </rPr>
      <t>据渝财农</t>
    </r>
    <r>
      <rPr>
        <sz val="11"/>
        <rFont val="Times New Roman"/>
        <family val="1"/>
      </rPr>
      <t>[2022]155</t>
    </r>
    <r>
      <rPr>
        <sz val="11"/>
        <rFont val="微软雅黑"/>
        <family val="2"/>
      </rPr>
      <t>号，关于提前下达</t>
    </r>
    <r>
      <rPr>
        <sz val="11"/>
        <rFont val="Times New Roman"/>
        <family val="1"/>
      </rPr>
      <t>2023</t>
    </r>
    <r>
      <rPr>
        <sz val="11"/>
        <rFont val="微软雅黑"/>
        <family val="2"/>
      </rPr>
      <t>年市财政衔接推进乡村振兴补助资金预算。</t>
    </r>
  </si>
  <si>
    <t>20221207</t>
  </si>
  <si>
    <r>
      <rPr>
        <sz val="11"/>
        <rFont val="微软雅黑"/>
        <family val="2"/>
      </rPr>
      <t>渝财农</t>
    </r>
    <r>
      <rPr>
        <sz val="11"/>
        <rFont val="Times New Roman"/>
        <family val="1"/>
      </rPr>
      <t>[2022]131</t>
    </r>
    <r>
      <rPr>
        <sz val="11"/>
        <rFont val="微软雅黑"/>
        <family val="2"/>
      </rPr>
      <t>号</t>
    </r>
  </si>
  <si>
    <r>
      <rPr>
        <sz val="11"/>
        <rFont val="微软雅黑"/>
        <family val="2"/>
      </rPr>
      <t>据渝财农</t>
    </r>
    <r>
      <rPr>
        <sz val="11"/>
        <rFont val="Times New Roman"/>
        <family val="1"/>
      </rPr>
      <t>[2022]131</t>
    </r>
    <r>
      <rPr>
        <sz val="11"/>
        <rFont val="微软雅黑"/>
        <family val="2"/>
      </rPr>
      <t>号，关于提前下达</t>
    </r>
    <r>
      <rPr>
        <sz val="11"/>
        <rFont val="Times New Roman"/>
        <family val="1"/>
      </rPr>
      <t>2023</t>
    </r>
    <r>
      <rPr>
        <sz val="11"/>
        <rFont val="微软雅黑"/>
        <family val="2"/>
      </rPr>
      <t>年中央财政衔接推进乡村振兴补助资金预算。</t>
    </r>
  </si>
  <si>
    <t>20221128</t>
  </si>
  <si>
    <r>
      <rPr>
        <sz val="11"/>
        <rFont val="微软雅黑"/>
        <family val="2"/>
      </rPr>
      <t>据渝财农</t>
    </r>
    <r>
      <rPr>
        <sz val="11"/>
        <rFont val="Times New Roman"/>
        <family val="1"/>
      </rPr>
      <t>[2022]131</t>
    </r>
    <r>
      <rPr>
        <sz val="11"/>
        <rFont val="微软雅黑"/>
        <family val="2"/>
      </rPr>
      <t>号，关于提前下达</t>
    </r>
    <r>
      <rPr>
        <sz val="11"/>
        <rFont val="Times New Roman"/>
        <family val="1"/>
      </rPr>
      <t>2023</t>
    </r>
    <r>
      <rPr>
        <sz val="11"/>
        <rFont val="微软雅黑"/>
        <family val="2"/>
      </rPr>
      <t>年中央财政衔接推进乡村振兴补助资金。</t>
    </r>
  </si>
  <si>
    <r>
      <rPr>
        <sz val="11"/>
        <rFont val="微软雅黑"/>
        <family val="2"/>
      </rPr>
      <t>渝财农</t>
    </r>
    <r>
      <rPr>
        <sz val="11"/>
        <rFont val="Times New Roman"/>
        <family val="1"/>
      </rPr>
      <t>[2022]137</t>
    </r>
    <r>
      <rPr>
        <sz val="11"/>
        <rFont val="微软雅黑"/>
        <family val="2"/>
      </rPr>
      <t>号</t>
    </r>
  </si>
  <si>
    <r>
      <rPr>
        <sz val="11"/>
        <rFont val="微软雅黑"/>
        <family val="2"/>
      </rPr>
      <t>据渝财农</t>
    </r>
    <r>
      <rPr>
        <sz val="11"/>
        <rFont val="Times New Roman"/>
        <family val="1"/>
      </rPr>
      <t>[2022]137</t>
    </r>
    <r>
      <rPr>
        <sz val="11"/>
        <rFont val="微软雅黑"/>
        <family val="2"/>
      </rPr>
      <t>号，关于提前下达</t>
    </r>
    <r>
      <rPr>
        <sz val="11"/>
        <rFont val="Times New Roman"/>
        <family val="1"/>
      </rPr>
      <t>2023</t>
    </r>
    <r>
      <rPr>
        <sz val="11"/>
        <rFont val="微软雅黑"/>
        <family val="2"/>
      </rPr>
      <t>年市财政衔接推进乡村振兴补助资金预算。</t>
    </r>
  </si>
  <si>
    <t>20221130</t>
  </si>
  <si>
    <r>
      <rPr>
        <sz val="11"/>
        <rFont val="微软雅黑"/>
        <family val="2"/>
      </rPr>
      <t>渝财农</t>
    </r>
    <r>
      <rPr>
        <sz val="11"/>
        <rFont val="Times New Roman"/>
        <family val="1"/>
      </rPr>
      <t>[2022]146</t>
    </r>
    <r>
      <rPr>
        <sz val="11"/>
        <rFont val="微软雅黑"/>
        <family val="2"/>
      </rPr>
      <t>号</t>
    </r>
  </si>
  <si>
    <r>
      <rPr>
        <sz val="11"/>
        <rFont val="微软雅黑"/>
        <family val="2"/>
      </rPr>
      <t>据渝财农</t>
    </r>
    <r>
      <rPr>
        <sz val="11"/>
        <rFont val="Times New Roman"/>
        <family val="1"/>
      </rPr>
      <t>[2022]146</t>
    </r>
    <r>
      <rPr>
        <sz val="11"/>
        <rFont val="微软雅黑"/>
        <family val="2"/>
      </rPr>
      <t>号，关于提前下达</t>
    </r>
    <r>
      <rPr>
        <sz val="11"/>
        <rFont val="Times New Roman"/>
        <family val="1"/>
      </rPr>
      <t>2023</t>
    </r>
    <r>
      <rPr>
        <sz val="11"/>
        <rFont val="微软雅黑"/>
        <family val="2"/>
      </rPr>
      <t>年市财政衔接推进乡村振兴补助资金预算。</t>
    </r>
  </si>
  <si>
    <r>
      <rPr>
        <sz val="11"/>
        <rFont val="微软雅黑"/>
        <family val="2"/>
      </rPr>
      <t>渝财农</t>
    </r>
    <r>
      <rPr>
        <sz val="11"/>
        <rFont val="Times New Roman"/>
        <family val="1"/>
      </rPr>
      <t>[2022]133</t>
    </r>
    <r>
      <rPr>
        <sz val="11"/>
        <rFont val="微软雅黑"/>
        <family val="2"/>
      </rPr>
      <t>号</t>
    </r>
  </si>
  <si>
    <r>
      <rPr>
        <sz val="11"/>
        <rFont val="微软雅黑"/>
        <family val="2"/>
      </rPr>
      <t>据渝财农</t>
    </r>
    <r>
      <rPr>
        <sz val="11"/>
        <rFont val="Times New Roman"/>
        <family val="1"/>
      </rPr>
      <t>[2022]133</t>
    </r>
    <r>
      <rPr>
        <sz val="11"/>
        <rFont val="微软雅黑"/>
        <family val="2"/>
      </rPr>
      <t>号，关于提前下达</t>
    </r>
    <r>
      <rPr>
        <sz val="11"/>
        <rFont val="Times New Roman"/>
        <family val="1"/>
      </rPr>
      <t>2023</t>
    </r>
    <r>
      <rPr>
        <sz val="11"/>
        <rFont val="微软雅黑"/>
        <family val="2"/>
      </rPr>
      <t>年土地指标跨省域调剂收入安排的支出及农村厕所革命市级奖补资金预算。</t>
    </r>
  </si>
  <si>
    <t>20221129</t>
  </si>
  <si>
    <t>表十九</t>
  </si>
  <si>
    <r>
      <rPr>
        <sz val="20"/>
        <rFont val="Times New Roman"/>
        <family val="1"/>
      </rPr>
      <t>2023</t>
    </r>
    <r>
      <rPr>
        <sz val="20"/>
        <rFont val="方正小标宋_GBK"/>
        <family val="4"/>
      </rPr>
      <t>年全县政府性基金预算收支预算情况表</t>
    </r>
  </si>
  <si>
    <t>表二十</t>
  </si>
  <si>
    <r>
      <rPr>
        <sz val="20"/>
        <rFont val="Times New Roman"/>
        <family val="1"/>
      </rPr>
      <t>2023</t>
    </r>
    <r>
      <rPr>
        <sz val="20"/>
        <rFont val="方正小标宋_GBK"/>
        <family val="4"/>
      </rPr>
      <t>年县本级政府性基金预算收支预算情况表</t>
    </r>
  </si>
  <si>
    <t>表二十一</t>
  </si>
  <si>
    <t xml:space="preserve">2023年忠县政府性基金预算支出功能预算表 </t>
  </si>
  <si>
    <t>支        出</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</si>
  <si>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</si>
  <si>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</si>
  <si>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</si>
  <si>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</si>
  <si>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</si>
  <si>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</si>
  <si>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</si>
  <si>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</si>
  <si>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</si>
  <si>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</si>
  <si>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</si>
  <si>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</si>
  <si>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</si>
  <si>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</si>
  <si>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</si>
  <si>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</si>
  <si>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</si>
  <si>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</si>
  <si>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</si>
  <si>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</si>
  <si>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</si>
  <si>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</si>
  <si>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</si>
  <si>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</si>
  <si>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</si>
  <si>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</si>
  <si>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</si>
  <si>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</si>
  <si>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</si>
  <si>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</si>
  <si>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</si>
  <si>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</si>
  <si>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</si>
  <si>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</si>
  <si>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</si>
  <si>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</si>
  <si>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</si>
  <si>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</si>
  <si>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</si>
  <si>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</si>
  <si>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</si>
  <si>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</si>
  <si>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</si>
  <si>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</si>
  <si>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</si>
  <si>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</si>
  <si>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</si>
  <si>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</si>
  <si>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</si>
  <si>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</si>
  <si>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</si>
  <si>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</si>
  <si>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</si>
  <si>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</si>
  <si>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</si>
  <si>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</si>
  <si>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</si>
  <si>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</si>
  <si>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</si>
  <si>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</si>
  <si>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</si>
  <si>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</si>
  <si>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</si>
  <si>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</si>
  <si>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</si>
  <si>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</si>
  <si>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</si>
  <si>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</si>
  <si>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</si>
  <si>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</si>
  <si>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</si>
  <si>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</si>
  <si>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</si>
  <si>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</si>
  <si>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</si>
  <si>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</si>
  <si>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</si>
  <si>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</si>
  <si>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</si>
  <si>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</si>
  <si>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</si>
  <si>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</si>
  <si>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</si>
  <si>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</si>
  <si>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</si>
  <si>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</si>
  <si>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</si>
  <si>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</si>
  <si>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</si>
  <si>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</si>
  <si>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</si>
  <si>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</si>
  <si>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</si>
  <si>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</si>
  <si>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</si>
  <si>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</si>
  <si>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</si>
  <si>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</si>
  <si>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</si>
  <si>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</si>
  <si>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</si>
  <si>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</si>
  <si>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</si>
  <si>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</si>
  <si>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</si>
  <si>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</si>
  <si>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</si>
  <si>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</si>
  <si>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</si>
  <si>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</si>
  <si>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</si>
  <si>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</si>
  <si>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</si>
  <si>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</si>
  <si>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</si>
  <si>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</si>
  <si>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</si>
  <si>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</si>
  <si>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</si>
  <si>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</si>
  <si>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</si>
  <si>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民航科教和信息建设</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</si>
  <si>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</si>
  <si>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</si>
  <si>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</si>
  <si>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</si>
  <si>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</si>
  <si>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</si>
  <si>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</si>
  <si>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</si>
  <si>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</si>
  <si>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</si>
  <si>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</si>
  <si>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</si>
  <si>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</si>
  <si>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</si>
  <si>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</si>
  <si>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</si>
  <si>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</si>
  <si>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</si>
  <si>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</si>
  <si>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</si>
  <si>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</si>
  <si>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</si>
  <si>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</si>
  <si>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</si>
  <si>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</si>
  <si>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</si>
  <si>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</si>
  <si>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</si>
  <si>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</si>
  <si>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</si>
  <si>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</si>
  <si>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</si>
  <si>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用于巩固脱贫攻坚成果衔接乡村振兴的彩票公益金支出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</si>
  <si>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</si>
  <si>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</si>
  <si>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</si>
  <si>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</si>
  <si>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</si>
  <si>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</si>
  <si>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</si>
  <si>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</si>
  <si>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</si>
  <si>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</si>
  <si>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</si>
  <si>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</si>
  <si>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</si>
  <si>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</si>
  <si>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</si>
  <si>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</si>
  <si>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</si>
  <si>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</si>
  <si>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</si>
  <si>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</si>
  <si>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</si>
  <si>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</si>
  <si>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</si>
  <si>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</si>
  <si>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</si>
  <si>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</si>
  <si>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</si>
  <si>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</si>
  <si>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</si>
  <si>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</si>
  <si>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</si>
  <si>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</si>
  <si>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</si>
  <si>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</si>
  <si>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</si>
  <si>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</si>
  <si>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</si>
  <si>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</si>
  <si>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</si>
  <si>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</si>
  <si>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</si>
  <si>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</si>
  <si>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</si>
  <si>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</si>
  <si>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</si>
  <si>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</si>
  <si>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</si>
  <si>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</si>
  <si>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</si>
  <si>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</si>
  <si>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</si>
  <si>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</si>
  <si>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</si>
  <si>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</si>
  <si>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</si>
  <si>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</si>
  <si>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支出合计</t>
  </si>
  <si>
    <t>附件11</t>
  </si>
  <si>
    <r>
      <rPr>
        <sz val="20"/>
        <rFont val="Times New Roman"/>
        <family val="1"/>
      </rPr>
      <t>2023</t>
    </r>
    <r>
      <rPr>
        <sz val="20"/>
        <rFont val="方正小标宋_GBK"/>
        <family val="4"/>
      </rPr>
      <t>年全县国有资本经营预算收支预算情况表</t>
    </r>
  </si>
  <si>
    <r>
      <rPr>
        <b/>
        <sz val="12"/>
        <rFont val="宋体"/>
        <family val="0"/>
      </rPr>
      <t>增减</t>
    </r>
  </si>
  <si>
    <r>
      <rPr>
        <b/>
        <sz val="12"/>
        <rFont val="Times New Roman"/>
        <family val="1"/>
      </rPr>
      <t>2023</t>
    </r>
    <r>
      <rPr>
        <b/>
        <sz val="12"/>
        <rFont val="宋体"/>
        <family val="0"/>
      </rPr>
      <t>年</t>
    </r>
    <r>
      <rPr>
        <b/>
        <sz val="12"/>
        <rFont val="Times New Roman"/>
        <family val="1"/>
      </rPr>
      <t xml:space="preserve">
</t>
    </r>
    <r>
      <rPr>
        <b/>
        <sz val="12"/>
        <rFont val="宋体"/>
        <family val="0"/>
      </rPr>
      <t>执行数</t>
    </r>
  </si>
  <si>
    <t>表二十三</t>
  </si>
  <si>
    <r>
      <rPr>
        <sz val="20"/>
        <rFont val="Times New Roman"/>
        <family val="1"/>
      </rPr>
      <t>2023</t>
    </r>
    <r>
      <rPr>
        <sz val="20"/>
        <rFont val="方正小标宋_GBK"/>
        <family val="4"/>
      </rPr>
      <t>年县本级国有资本经营预算收支预算情况表</t>
    </r>
  </si>
  <si>
    <t>附表二十四</t>
  </si>
  <si>
    <t>2023年度忠县社会保险基金收支预算表</t>
  </si>
  <si>
    <t>单位:万元</t>
  </si>
  <si>
    <t>总计</t>
  </si>
  <si>
    <t>收入合计</t>
  </si>
  <si>
    <t>一、基本养老保险基金收入</t>
  </si>
  <si>
    <t>一、基本养老保险基金支出</t>
  </si>
  <si>
    <t xml:space="preserve">    城镇企业职工基本养老保险基金</t>
  </si>
  <si>
    <t xml:space="preserve">    城乡居民基本养老保险基金</t>
  </si>
  <si>
    <t xml:space="preserve">    机关事业单位基本养老保险基金</t>
  </si>
  <si>
    <t>二、基本医疗保险基金收入</t>
  </si>
  <si>
    <t>二、基本医疗保险基金支出</t>
  </si>
  <si>
    <t xml:space="preserve">    职工基本医疗保险基金</t>
  </si>
  <si>
    <t xml:space="preserve">    城镇职工基本医疗保险基金</t>
  </si>
  <si>
    <t xml:space="preserve">    居民基本医疗保险基金</t>
  </si>
  <si>
    <t xml:space="preserve">    城乡居民基本医疗保险基金</t>
  </si>
  <si>
    <t>三、失业保险基金收入</t>
  </si>
  <si>
    <t>三、失业保险基金支出</t>
  </si>
  <si>
    <t>四、工伤保险基金收入</t>
  </si>
  <si>
    <t>四、工伤保险基金支出</t>
  </si>
  <si>
    <t>备注：社会保险基金预算由市级负责统一编制，区县不单独编列，按预决算公开要求，以空白表格形式公开。</t>
  </si>
  <si>
    <t>表二十五</t>
  </si>
  <si>
    <t>重庆市忠县2022年和2023年地方政府一般债务余额情况表</t>
  </si>
  <si>
    <t>项    目</t>
  </si>
  <si>
    <t>一、2021年末地方政府一般债务余额实际数</t>
  </si>
  <si>
    <t>二、2022年末地方政府一般债务限额</t>
  </si>
  <si>
    <t>三、2022年地方政府一般债务发行额</t>
  </si>
  <si>
    <t>其中：中央转贷地方的国际金融组织和外国政府贷款</t>
  </si>
  <si>
    <t>2022年地方政府一般债券发行额</t>
  </si>
  <si>
    <t>四、2022年地方政府一般债务还本支出</t>
  </si>
  <si>
    <t>五、2022年末地方政府一般债务余额预计执行数</t>
  </si>
  <si>
    <t>六、2022年地方财政赤字</t>
  </si>
  <si>
    <t>七、2023年地方政府一般债务限额</t>
  </si>
  <si>
    <t>注：1.本表反映本级政府上两年度一般债务余额，上一年度一般债务限额、发行额、还本支出及余额，本年度财政赤字及一般债务限额。</t>
  </si>
  <si>
    <t>2.本表由县级以上地方各级财政部门在本级人民代表大会批准预算后二十日内公开。</t>
  </si>
  <si>
    <t>表二十六</t>
  </si>
  <si>
    <t>重庆市忠县2022年和2023年地方政府专项债务余额情况表</t>
  </si>
  <si>
    <t>一、2021年末地方政府专项债务余额实际数</t>
  </si>
  <si>
    <t>二、2022年末地方政府专项债务限额</t>
  </si>
  <si>
    <t>三、2022年地方政府专项债务发行额</t>
  </si>
  <si>
    <t>四、2022年地方政府专项债务还本支出</t>
  </si>
  <si>
    <t>五、2022年末地方政府专项债务余额预计执行数</t>
  </si>
  <si>
    <t>六、2023年地方政府专项债务新增限额</t>
  </si>
  <si>
    <t>七、2023年末地方政府专项债务限额</t>
  </si>
  <si>
    <t>注：1.本表反映本级政府上两年度专项债务余额，上一年度专项债务限额、发行额、还本额及余额，本年度专项债务新增限额及限额。</t>
  </si>
  <si>
    <t>表二十七</t>
  </si>
  <si>
    <t>重庆市忠县地方政府债券发行及还本付息情况表</t>
  </si>
  <si>
    <t>公式</t>
  </si>
  <si>
    <t>本级</t>
  </si>
  <si>
    <t>一、2022年发行预计执行数</t>
  </si>
  <si>
    <t>A=B+D</t>
  </si>
  <si>
    <t>（一）一般债券</t>
  </si>
  <si>
    <t xml:space="preserve">   其中：再融资债券</t>
  </si>
  <si>
    <t>（二）专项债券</t>
  </si>
  <si>
    <t>D</t>
  </si>
  <si>
    <t>二、2022年还本支出执行数</t>
  </si>
  <si>
    <t>F=G+H</t>
  </si>
  <si>
    <t>G</t>
  </si>
  <si>
    <t>H</t>
  </si>
  <si>
    <t>三、2022年付息支出执行数</t>
  </si>
  <si>
    <t>I=J+K</t>
  </si>
  <si>
    <t>J</t>
  </si>
  <si>
    <t>K</t>
  </si>
  <si>
    <t>四、2023年还本支出预算数</t>
  </si>
  <si>
    <t>L=M+O</t>
  </si>
  <si>
    <t>M</t>
  </si>
  <si>
    <t xml:space="preserve">   其中：再融资</t>
  </si>
  <si>
    <t xml:space="preserve">         财政预算安排 </t>
  </si>
  <si>
    <t>N</t>
  </si>
  <si>
    <t>O</t>
  </si>
  <si>
    <t xml:space="preserve">         财政预算安排</t>
  </si>
  <si>
    <t>P</t>
  </si>
  <si>
    <t>五、2023年付息支出预算数</t>
  </si>
  <si>
    <t>Q=R+S</t>
  </si>
  <si>
    <t>R</t>
  </si>
  <si>
    <t>S</t>
  </si>
  <si>
    <t>注：1.本表反映本级上一年度地方政府债券（含再融资债券）发行及还本付息支出预计执行数、本年度地方政府债券还本付息预算数等。</t>
  </si>
  <si>
    <t>表二十八</t>
  </si>
  <si>
    <t>重庆市忠县2023年地方政府债务限额提前下达情况表</t>
  </si>
  <si>
    <t>额度</t>
  </si>
  <si>
    <t>一：2022年地方政府债务限额</t>
  </si>
  <si>
    <t>其中： 一般债务限额</t>
  </si>
  <si>
    <t xml:space="preserve">       专项债务限额</t>
  </si>
  <si>
    <t>二：提前下达的2023年地方政府债务限额</t>
  </si>
  <si>
    <t>注：本表反映本级预算中列示提前下达的新增地方政府债务限额情况，由县级以上地方各级财政部门在本级人民代表大会批准预算后二十日内公开。</t>
  </si>
  <si>
    <t>表二十九</t>
  </si>
  <si>
    <t>重庆市忠县2023年年初新增地方政府债券资金安排表</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</si>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</sst>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
    <numFmt numFmtId="178" formatCode="#,##0_);[Red]\(#,##0\)"/>
    <numFmt numFmtId="179" formatCode="0_);[Red]\(0\)"/>
    <numFmt numFmtId="180" formatCode="0_ "/>
    <numFmt numFmtId="181" formatCode="0.0_ "/>
    <numFmt numFmtId="182" formatCode="#,##0_ "/>
  </numFmts>
  <fonts count="108">
    <font>
      <sz val="12"/>
      <name val="宋体"/>
      <family val="0"/>
    </font>
    <font>
      <sz val="11"/>
      <name val="宋体"/>
      <family val="0"/>
    </font>
    <font>
      <sz val="14"/>
      <name val="黑体"/>
      <family val="3"/>
    </font>
    <font>
      <sz val="18"/>
      <name val="方正小标宋_GBK"/>
      <family val="4"/>
    </font>
    <font>
      <sz val="12"/>
      <name val="SimSun"/>
      <family val="0"/>
    </font>
    <font>
      <b/>
      <sz val="12"/>
      <name val="宋体"/>
      <family val="0"/>
    </font>
    <font>
      <b/>
      <sz val="18"/>
      <name val="SimSun"/>
      <family val="0"/>
    </font>
    <font>
      <b/>
      <sz val="12"/>
      <name val="SimSun"/>
      <family val="0"/>
    </font>
    <font>
      <sz val="9"/>
      <name val="SimSun"/>
      <family val="0"/>
    </font>
    <font>
      <b/>
      <sz val="18"/>
      <name val="宋体"/>
      <family val="0"/>
    </font>
    <font>
      <sz val="9"/>
      <name val="宋体"/>
      <family val="0"/>
    </font>
    <font>
      <sz val="11"/>
      <name val="仿宋_GB2312"/>
      <family val="0"/>
    </font>
    <font>
      <b/>
      <sz val="18"/>
      <name val="方正小标宋_GBK"/>
      <family val="4"/>
    </font>
    <font>
      <sz val="10"/>
      <name val="宋体"/>
      <family val="0"/>
    </font>
    <font>
      <b/>
      <sz val="14"/>
      <name val="仿宋_GB2312"/>
      <family val="0"/>
    </font>
    <font>
      <b/>
      <sz val="12"/>
      <name val="仿宋_GB2312"/>
      <family val="0"/>
    </font>
    <font>
      <sz val="12"/>
      <name val="仿宋_GB2312"/>
      <family val="0"/>
    </font>
    <font>
      <sz val="16"/>
      <name val="方正黑体_GBK"/>
      <family val="4"/>
    </font>
    <font>
      <sz val="20"/>
      <name val="Times New Roman"/>
      <family val="1"/>
    </font>
    <font>
      <b/>
      <sz val="12"/>
      <name val="Times New Roman"/>
      <family val="1"/>
    </font>
    <font>
      <b/>
      <sz val="10"/>
      <name val="Times New Roman"/>
      <family val="1"/>
    </font>
    <font>
      <sz val="12"/>
      <name val="Times New Roman"/>
      <family val="1"/>
    </font>
    <font>
      <b/>
      <sz val="14"/>
      <name val="方正黑体_GBK"/>
      <family val="4"/>
    </font>
    <font>
      <b/>
      <sz val="10"/>
      <name val="Arial"/>
      <family val="2"/>
    </font>
    <font>
      <b/>
      <sz val="11"/>
      <name val="宋体"/>
      <family val="0"/>
    </font>
    <font>
      <b/>
      <sz val="10"/>
      <name val="方正仿宋_GBK"/>
      <family val="4"/>
    </font>
    <font>
      <sz val="11"/>
      <name val="Times New Roman"/>
      <family val="1"/>
    </font>
    <font>
      <sz val="16"/>
      <name val="Times New Roman"/>
      <family val="1"/>
    </font>
    <font>
      <sz val="14"/>
      <name val="Times New Roman"/>
      <family val="1"/>
    </font>
    <font>
      <b/>
      <sz val="18"/>
      <name val="Times New Roman"/>
      <family val="1"/>
    </font>
    <font>
      <b/>
      <sz val="16"/>
      <name val="黑体"/>
      <family val="3"/>
    </font>
    <font>
      <sz val="12"/>
      <name val="黑体"/>
      <family val="3"/>
    </font>
    <font>
      <sz val="12"/>
      <color indexed="8"/>
      <name val="宋体"/>
      <family val="0"/>
    </font>
    <font>
      <sz val="18"/>
      <name val="仿宋_GB2312"/>
      <family val="0"/>
    </font>
    <font>
      <sz val="18"/>
      <name val="Times New Roman"/>
      <family val="1"/>
    </font>
    <font>
      <sz val="9"/>
      <name val="Times New Roman"/>
      <family val="1"/>
    </font>
    <font>
      <sz val="10"/>
      <name val="Times New Roman"/>
      <family val="1"/>
    </font>
    <font>
      <b/>
      <sz val="15"/>
      <name val="SimSun"/>
      <family val="0"/>
    </font>
    <font>
      <b/>
      <sz val="15"/>
      <name val="Times New Roman"/>
      <family val="1"/>
    </font>
    <font>
      <b/>
      <sz val="11"/>
      <name val="Times New Roman"/>
      <family val="1"/>
    </font>
    <font>
      <b/>
      <sz val="11"/>
      <name val="方正仿宋_GBK"/>
      <family val="4"/>
    </font>
    <font>
      <b/>
      <sz val="12"/>
      <name val="方正仿宋_GBK"/>
      <family val="4"/>
    </font>
    <font>
      <b/>
      <sz val="14"/>
      <name val="黑体"/>
      <family val="3"/>
    </font>
    <font>
      <sz val="14"/>
      <name val="方正小标宋_GBK"/>
      <family val="4"/>
    </font>
    <font>
      <sz val="11"/>
      <name val="方正小标宋_GBK"/>
      <family val="4"/>
    </font>
    <font>
      <b/>
      <sz val="10"/>
      <name val="SimSun"/>
      <family val="0"/>
    </font>
    <font>
      <sz val="10"/>
      <name val="Calibri"/>
      <family val="2"/>
    </font>
    <font>
      <b/>
      <sz val="10"/>
      <name val="Calibri"/>
      <family val="2"/>
    </font>
    <font>
      <sz val="10"/>
      <name val="SimSun"/>
      <family val="0"/>
    </font>
    <font>
      <sz val="10"/>
      <name val="SimSun-ExtB"/>
      <family val="3"/>
    </font>
    <font>
      <sz val="12"/>
      <name val="方正小标宋_GBK"/>
      <family val="4"/>
    </font>
    <font>
      <u val="single"/>
      <sz val="11"/>
      <name val="宋体"/>
      <family val="0"/>
    </font>
    <font>
      <b/>
      <sz val="14"/>
      <name val="Times New Roman"/>
      <family val="1"/>
    </font>
    <font>
      <b/>
      <sz val="16"/>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20"/>
      <name val="方正小标宋_GBK"/>
      <family val="4"/>
    </font>
    <font>
      <sz val="11"/>
      <name val="微软雅黑"/>
      <family val="2"/>
    </font>
    <font>
      <b/>
      <sz val="14"/>
      <name val="宋体"/>
      <family val="0"/>
    </font>
    <font>
      <sz val="14"/>
      <name val="方正黑体_GBK"/>
      <family val="4"/>
    </font>
    <font>
      <b/>
      <sz val="11"/>
      <name val="SimSun"/>
      <family val="0"/>
    </font>
    <font>
      <sz val="11"/>
      <name val="SimSun"/>
      <family val="0"/>
    </font>
    <font>
      <b/>
      <sz val="18"/>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b/>
      <sz val="12"/>
      <name val="Calibri"/>
      <family val="0"/>
    </font>
    <font>
      <sz val="12"/>
      <name val="Calibri"/>
      <family val="0"/>
    </font>
    <font>
      <b/>
      <sz val="18"/>
      <name val="Calibri"/>
      <family val="0"/>
    </font>
    <font>
      <sz val="9"/>
      <name val="Calibri"/>
      <family val="0"/>
    </font>
    <font>
      <b/>
      <sz val="11"/>
      <name val="Calibri"/>
      <family val="0"/>
    </font>
    <font>
      <sz val="12"/>
      <color theme="1"/>
      <name val="宋体"/>
      <family val="0"/>
    </font>
    <font>
      <u val="single"/>
      <sz val="1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mediumGray">
        <fgColor indexed="9"/>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color indexed="63"/>
      </left>
      <right>
        <color indexed="63"/>
      </right>
      <top>
        <color indexed="63"/>
      </top>
      <bottom style="thin"/>
    </border>
    <border>
      <left style="thin"/>
      <right style="thin"/>
      <top style="thin"/>
      <bottom/>
    </border>
    <border>
      <left style="thin"/>
      <right style="thin"/>
      <top/>
      <bottom style="thin"/>
    </border>
    <border>
      <left>
        <color indexed="63"/>
      </left>
      <right>
        <color indexed="63"/>
      </right>
      <top style="thin"/>
      <bottom>
        <color indexed="63"/>
      </bottom>
    </border>
    <border>
      <left/>
      <right style="thin"/>
      <top style="thin"/>
      <bottom style="thin"/>
    </border>
    <border>
      <left/>
      <right style="thin"/>
      <top/>
      <bottom style="thin"/>
    </border>
    <border>
      <left/>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right style="thin"/>
      <top style="thin"/>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 borderId="1"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2"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8" fillId="0" borderId="0" applyNumberFormat="0" applyFill="0" applyBorder="0" applyAlignment="0" applyProtection="0"/>
    <xf numFmtId="0" fontId="89" fillId="3" borderId="4" applyNumberFormat="0" applyAlignment="0" applyProtection="0"/>
    <xf numFmtId="0" fontId="90" fillId="4" borderId="5" applyNumberFormat="0" applyAlignment="0" applyProtection="0"/>
    <xf numFmtId="0" fontId="91" fillId="4" borderId="4" applyNumberFormat="0" applyAlignment="0" applyProtection="0"/>
    <xf numFmtId="0" fontId="92" fillId="5" borderId="6" applyNumberFormat="0" applyAlignment="0" applyProtection="0"/>
    <xf numFmtId="0" fontId="93" fillId="0" borderId="7" applyNumberFormat="0" applyFill="0" applyAlignment="0" applyProtection="0"/>
    <xf numFmtId="0" fontId="94" fillId="0" borderId="8" applyNumberFormat="0" applyFill="0" applyAlignment="0" applyProtection="0"/>
    <xf numFmtId="0" fontId="95" fillId="6" borderId="0" applyNumberFormat="0" applyBorder="0" applyAlignment="0" applyProtection="0"/>
    <xf numFmtId="0" fontId="96" fillId="7" borderId="0" applyNumberFormat="0" applyBorder="0" applyAlignment="0" applyProtection="0"/>
    <xf numFmtId="0" fontId="97" fillId="8" borderId="0" applyNumberFormat="0" applyBorder="0" applyAlignment="0" applyProtection="0"/>
    <xf numFmtId="0" fontId="98"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9" fillId="30" borderId="0" applyNumberFormat="0" applyBorder="0" applyAlignment="0" applyProtection="0"/>
    <xf numFmtId="0" fontId="99" fillId="31" borderId="0" applyNumberFormat="0" applyBorder="0" applyAlignment="0" applyProtection="0"/>
    <xf numFmtId="0" fontId="98" fillId="32" borderId="0" applyNumberFormat="0" applyBorder="0" applyAlignment="0" applyProtection="0"/>
    <xf numFmtId="0" fontId="82" fillId="0" borderId="0">
      <alignment vertical="center"/>
      <protection/>
    </xf>
    <xf numFmtId="0" fontId="5" fillId="0" borderId="0">
      <alignment vertical="center"/>
      <protection/>
    </xf>
    <xf numFmtId="0" fontId="10" fillId="0" borderId="0">
      <alignment vertical="center"/>
      <protection/>
    </xf>
    <xf numFmtId="0" fontId="10" fillId="0" borderId="0">
      <alignment vertical="center"/>
      <protection/>
    </xf>
    <xf numFmtId="0" fontId="5" fillId="0" borderId="0">
      <alignment vertical="center"/>
      <protection/>
    </xf>
    <xf numFmtId="0" fontId="0" fillId="0" borderId="0">
      <alignment vertical="center"/>
      <protection/>
    </xf>
    <xf numFmtId="0" fontId="99" fillId="0" borderId="0">
      <alignment/>
      <protection/>
    </xf>
    <xf numFmtId="0" fontId="0" fillId="0" borderId="0">
      <alignment/>
      <protection/>
    </xf>
    <xf numFmtId="0" fontId="5" fillId="0" borderId="0">
      <alignment vertical="center"/>
      <protection/>
    </xf>
    <xf numFmtId="0" fontId="10" fillId="0" borderId="0">
      <alignment/>
      <protection/>
    </xf>
    <xf numFmtId="0" fontId="13" fillId="0" borderId="0">
      <alignment/>
      <protection/>
    </xf>
  </cellStyleXfs>
  <cellXfs count="405">
    <xf numFmtId="0" fontId="0" fillId="0" borderId="0" xfId="0" applyAlignment="1">
      <alignment vertical="center"/>
    </xf>
    <xf numFmtId="0" fontId="100" fillId="0" borderId="0" xfId="63" applyFont="1">
      <alignment vertical="center"/>
      <protection/>
    </xf>
    <xf numFmtId="0" fontId="2" fillId="0" borderId="0" xfId="63" applyFont="1" applyBorder="1" applyAlignment="1">
      <alignment horizontal="left" vertical="center" wrapText="1"/>
      <protection/>
    </xf>
    <xf numFmtId="0" fontId="3" fillId="0" borderId="0" xfId="63" applyFont="1" applyBorder="1" applyAlignment="1">
      <alignment horizontal="center" vertical="center" wrapText="1"/>
      <protection/>
    </xf>
    <xf numFmtId="0" fontId="4" fillId="0" borderId="0" xfId="63" applyFont="1" applyBorder="1" applyAlignment="1">
      <alignment horizontal="right" vertical="center" wrapText="1"/>
      <protection/>
    </xf>
    <xf numFmtId="0" fontId="101" fillId="0" borderId="9" xfId="63" applyFont="1" applyBorder="1" applyAlignment="1">
      <alignment horizontal="center" vertical="center" wrapText="1"/>
      <protection/>
    </xf>
    <xf numFmtId="0" fontId="102" fillId="0" borderId="9" xfId="63" applyFont="1" applyBorder="1" applyAlignment="1">
      <alignment horizontal="center" vertical="center" wrapText="1"/>
      <protection/>
    </xf>
    <xf numFmtId="0" fontId="102" fillId="0" borderId="9" xfId="63" applyFont="1" applyBorder="1" applyAlignment="1">
      <alignment horizontal="left" vertical="center" wrapText="1"/>
      <protection/>
    </xf>
    <xf numFmtId="0" fontId="102" fillId="0" borderId="0" xfId="63" applyFont="1" applyBorder="1" applyAlignment="1">
      <alignment vertical="center" wrapText="1"/>
      <protection/>
    </xf>
    <xf numFmtId="0" fontId="100" fillId="0" borderId="0" xfId="63" applyFont="1">
      <alignment vertical="center"/>
      <protection/>
    </xf>
    <xf numFmtId="0" fontId="100" fillId="0" borderId="0" xfId="69" applyFont="1" applyFill="1" applyBorder="1" applyAlignment="1">
      <alignment vertical="center"/>
      <protection/>
    </xf>
    <xf numFmtId="0" fontId="2" fillId="0" borderId="0" xfId="69" applyFont="1" applyFill="1" applyBorder="1" applyAlignment="1">
      <alignment horizontal="left" vertical="center" wrapText="1"/>
      <protection/>
    </xf>
    <xf numFmtId="0" fontId="3" fillId="0" borderId="0" xfId="69" applyFont="1" applyFill="1" applyBorder="1" applyAlignment="1">
      <alignment horizontal="center" vertical="center" wrapText="1"/>
      <protection/>
    </xf>
    <xf numFmtId="0" fontId="4" fillId="0" borderId="0" xfId="69" applyFont="1" applyFill="1" applyBorder="1" applyAlignment="1">
      <alignment horizontal="right" vertical="center" wrapText="1"/>
      <protection/>
    </xf>
    <xf numFmtId="0" fontId="101" fillId="0" borderId="9" xfId="69" applyFont="1" applyFill="1" applyBorder="1" applyAlignment="1">
      <alignment horizontal="center" vertical="center" wrapText="1"/>
      <protection/>
    </xf>
    <xf numFmtId="0" fontId="102" fillId="0" borderId="9" xfId="69" applyFont="1" applyFill="1" applyBorder="1" applyAlignment="1">
      <alignment vertical="center" wrapText="1"/>
      <protection/>
    </xf>
    <xf numFmtId="0" fontId="102" fillId="0" borderId="9" xfId="69" applyFont="1" applyFill="1" applyBorder="1" applyAlignment="1">
      <alignment horizontal="center" vertical="center" wrapText="1"/>
      <protection/>
    </xf>
    <xf numFmtId="0" fontId="102" fillId="0" borderId="0" xfId="69" applyFont="1" applyFill="1" applyBorder="1" applyAlignment="1">
      <alignment vertical="center" wrapText="1"/>
      <protection/>
    </xf>
    <xf numFmtId="0" fontId="0" fillId="0" borderId="0" xfId="0" applyFont="1" applyAlignment="1">
      <alignment vertical="center"/>
    </xf>
    <xf numFmtId="0" fontId="2" fillId="0" borderId="0"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applyBorder="1" applyAlignment="1">
      <alignment horizontal="right" vertical="center" wrapText="1"/>
    </xf>
    <xf numFmtId="0" fontId="7"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right" vertical="center" wrapText="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8" fillId="0" borderId="0" xfId="0" applyFont="1" applyBorder="1" applyAlignment="1">
      <alignment vertical="center" wrapText="1"/>
    </xf>
    <xf numFmtId="0" fontId="101" fillId="0" borderId="9" xfId="0" applyFont="1" applyBorder="1" applyAlignment="1">
      <alignment horizontal="center" vertical="center" wrapText="1"/>
    </xf>
    <xf numFmtId="0" fontId="102" fillId="0" borderId="9" xfId="0" applyFont="1" applyBorder="1" applyAlignment="1">
      <alignment vertical="center" wrapText="1"/>
    </xf>
    <xf numFmtId="0" fontId="102" fillId="0" borderId="9" xfId="0" applyNumberFormat="1" applyFont="1" applyBorder="1" applyAlignment="1">
      <alignment vertical="center" wrapText="1"/>
    </xf>
    <xf numFmtId="176" fontId="102" fillId="0" borderId="9" xfId="0" applyNumberFormat="1" applyFont="1" applyBorder="1" applyAlignment="1">
      <alignment vertical="center" wrapText="1"/>
    </xf>
    <xf numFmtId="0" fontId="102" fillId="0" borderId="0" xfId="0" applyFont="1" applyBorder="1" applyAlignment="1">
      <alignment vertical="center" wrapText="1"/>
    </xf>
    <xf numFmtId="0" fontId="103" fillId="0" borderId="0" xfId="0" applyFont="1" applyBorder="1" applyAlignment="1">
      <alignment horizontal="center" vertical="center" wrapText="1"/>
    </xf>
    <xf numFmtId="0" fontId="104" fillId="0" borderId="0" xfId="0" applyFont="1" applyBorder="1" applyAlignment="1">
      <alignment vertical="center" wrapText="1"/>
    </xf>
    <xf numFmtId="0" fontId="102" fillId="0" borderId="0" xfId="0" applyFont="1" applyBorder="1" applyAlignment="1">
      <alignment horizontal="right" vertical="center" wrapText="1"/>
    </xf>
    <xf numFmtId="0" fontId="102" fillId="0" borderId="9" xfId="0" applyFont="1" applyBorder="1" applyAlignment="1">
      <alignment horizontal="left" vertical="center" wrapText="1" indent="1"/>
    </xf>
    <xf numFmtId="3" fontId="0" fillId="0" borderId="0" xfId="0" applyNumberFormat="1" applyFont="1" applyFill="1" applyAlignment="1" applyProtection="1">
      <alignment/>
      <protection/>
    </xf>
    <xf numFmtId="3" fontId="0" fillId="0" borderId="0" xfId="0"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0" fillId="0" borderId="0" xfId="0" applyFill="1" applyAlignment="1">
      <alignment/>
    </xf>
    <xf numFmtId="0" fontId="0" fillId="0" borderId="0" xfId="0" applyFont="1" applyFill="1" applyAlignment="1">
      <alignment/>
    </xf>
    <xf numFmtId="3" fontId="11" fillId="0" borderId="0" xfId="0" applyNumberFormat="1" applyFont="1" applyFill="1" applyAlignment="1" applyProtection="1">
      <alignment vertical="center"/>
      <protection/>
    </xf>
    <xf numFmtId="3" fontId="12" fillId="0" borderId="0" xfId="0" applyNumberFormat="1" applyFont="1" applyFill="1" applyAlignment="1" applyProtection="1">
      <alignment horizontal="center" vertical="center"/>
      <protection/>
    </xf>
    <xf numFmtId="3" fontId="13" fillId="0" borderId="0" xfId="0" applyNumberFormat="1" applyFont="1" applyFill="1" applyAlignment="1" applyProtection="1">
      <alignment horizontal="right" vertical="center"/>
      <protection/>
    </xf>
    <xf numFmtId="3" fontId="14" fillId="0" borderId="9" xfId="0" applyNumberFormat="1" applyFont="1" applyFill="1" applyBorder="1" applyAlignment="1" applyProtection="1">
      <alignment horizontal="center" vertical="center"/>
      <protection/>
    </xf>
    <xf numFmtId="3" fontId="15" fillId="0" borderId="9" xfId="0" applyNumberFormat="1" applyFont="1" applyFill="1" applyBorder="1" applyAlignment="1" applyProtection="1">
      <alignment horizontal="center" vertical="center"/>
      <protection/>
    </xf>
    <xf numFmtId="3" fontId="15" fillId="0" borderId="9" xfId="0" applyNumberFormat="1" applyFont="1" applyFill="1" applyBorder="1" applyAlignment="1" applyProtection="1">
      <alignment horizontal="right" vertical="center"/>
      <protection/>
    </xf>
    <xf numFmtId="3" fontId="16" fillId="0" borderId="9" xfId="0" applyNumberFormat="1" applyFont="1" applyFill="1" applyBorder="1" applyAlignment="1" applyProtection="1">
      <alignment horizontal="left" vertical="center"/>
      <protection/>
    </xf>
    <xf numFmtId="3" fontId="16" fillId="0" borderId="9" xfId="0" applyNumberFormat="1" applyFont="1" applyFill="1" applyBorder="1" applyAlignment="1" applyProtection="1">
      <alignment horizontal="right" vertical="center"/>
      <protection/>
    </xf>
    <xf numFmtId="3" fontId="16" fillId="0" borderId="0" xfId="0" applyNumberFormat="1" applyFont="1" applyFill="1" applyBorder="1" applyAlignment="1" applyProtection="1">
      <alignment horizontal="left" vertical="center"/>
      <protection/>
    </xf>
    <xf numFmtId="3" fontId="16" fillId="0" borderId="0" xfId="0" applyNumberFormat="1" applyFont="1" applyFill="1" applyAlignment="1" applyProtection="1">
      <alignment/>
      <protection/>
    </xf>
    <xf numFmtId="3" fontId="0" fillId="0" borderId="0" xfId="0" applyNumberFormat="1" applyFont="1" applyFill="1" applyBorder="1" applyAlignment="1" applyProtection="1">
      <alignment/>
      <protection/>
    </xf>
    <xf numFmtId="0" fontId="16" fillId="0" borderId="0" xfId="68" applyFont="1" applyAlignment="1">
      <alignment vertical="center"/>
      <protection/>
    </xf>
    <xf numFmtId="0" fontId="16" fillId="0" borderId="0" xfId="68" applyFont="1" applyAlignment="1">
      <alignment horizontal="center" vertical="center"/>
      <protection/>
    </xf>
    <xf numFmtId="0" fontId="17" fillId="0" borderId="0" xfId="68" applyFont="1" applyFill="1" applyBorder="1" applyAlignment="1">
      <alignment vertical="center"/>
      <protection/>
    </xf>
    <xf numFmtId="0" fontId="18" fillId="0" borderId="0" xfId="68" applyFont="1" applyAlignment="1">
      <alignment horizontal="center" vertical="center"/>
      <protection/>
    </xf>
    <xf numFmtId="0" fontId="19" fillId="0" borderId="0" xfId="68" applyFont="1" applyAlignment="1">
      <alignment vertical="center"/>
      <protection/>
    </xf>
    <xf numFmtId="0" fontId="20" fillId="0" borderId="10" xfId="68" applyFont="1" applyBorder="1" applyAlignment="1">
      <alignment horizontal="center" vertical="center"/>
      <protection/>
    </xf>
    <xf numFmtId="0" fontId="19" fillId="0" borderId="9" xfId="68" applyFont="1" applyBorder="1" applyAlignment="1">
      <alignment horizontal="center" vertical="center"/>
      <protection/>
    </xf>
    <xf numFmtId="0" fontId="19" fillId="0" borderId="9" xfId="68" applyFont="1" applyBorder="1" applyAlignment="1">
      <alignment horizontal="center" vertical="center" wrapText="1"/>
      <protection/>
    </xf>
    <xf numFmtId="0" fontId="19" fillId="0" borderId="9" xfId="0" applyFont="1" applyFill="1" applyBorder="1" applyAlignment="1">
      <alignment horizontal="center" vertical="center" wrapText="1"/>
    </xf>
    <xf numFmtId="0" fontId="19" fillId="0" borderId="9" xfId="68" applyFont="1" applyBorder="1" applyAlignment="1">
      <alignment horizontal="right" vertical="center"/>
      <protection/>
    </xf>
    <xf numFmtId="0" fontId="19" fillId="0" borderId="9" xfId="68" applyFont="1" applyBorder="1" applyAlignment="1">
      <alignment vertical="center"/>
      <protection/>
    </xf>
    <xf numFmtId="177" fontId="19" fillId="0" borderId="9" xfId="68" applyNumberFormat="1" applyFont="1" applyBorder="1" applyAlignment="1">
      <alignment horizontal="right" vertical="center"/>
      <protection/>
    </xf>
    <xf numFmtId="0" fontId="19" fillId="0" borderId="9" xfId="68" applyFont="1" applyBorder="1" applyAlignment="1">
      <alignment horizontal="left" vertical="center"/>
      <protection/>
    </xf>
    <xf numFmtId="0" fontId="5" fillId="0" borderId="9" xfId="68" applyFont="1" applyBorder="1" applyAlignment="1">
      <alignment vertical="center"/>
      <protection/>
    </xf>
    <xf numFmtId="0" fontId="21" fillId="0" borderId="9" xfId="68" applyFont="1" applyBorder="1" applyAlignment="1">
      <alignment horizontal="left" vertical="center" indent="1"/>
      <protection/>
    </xf>
    <xf numFmtId="0" fontId="21" fillId="0" borderId="9" xfId="68" applyFont="1" applyBorder="1" applyAlignment="1">
      <alignment horizontal="right" vertical="center"/>
      <protection/>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7" fillId="33" borderId="0" xfId="68" applyFont="1" applyFill="1" applyAlignment="1">
      <alignment vertical="center"/>
      <protection/>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9" xfId="0" applyFont="1" applyFill="1" applyBorder="1" applyAlignment="1">
      <alignment horizontal="center" vertical="center"/>
    </xf>
    <xf numFmtId="0" fontId="19" fillId="0" borderId="9" xfId="0" applyFont="1" applyFill="1" applyBorder="1" applyAlignment="1">
      <alignment horizontal="right" vertical="center"/>
    </xf>
    <xf numFmtId="0" fontId="19" fillId="0" borderId="9" xfId="0" applyFont="1" applyFill="1" applyBorder="1" applyAlignment="1">
      <alignment vertical="center"/>
    </xf>
    <xf numFmtId="177" fontId="19" fillId="0" borderId="9" xfId="0" applyNumberFormat="1" applyFont="1" applyFill="1" applyBorder="1" applyAlignment="1">
      <alignment horizontal="right" vertical="center"/>
    </xf>
    <xf numFmtId="0" fontId="19" fillId="0" borderId="9" xfId="0" applyFont="1" applyFill="1" applyBorder="1" applyAlignment="1">
      <alignment horizontal="left" vertical="center"/>
    </xf>
    <xf numFmtId="0" fontId="21" fillId="0" borderId="9" xfId="0" applyFont="1" applyFill="1" applyBorder="1" applyAlignment="1">
      <alignment horizontal="right" vertical="center"/>
    </xf>
    <xf numFmtId="0" fontId="21" fillId="0" borderId="9" xfId="0" applyFont="1" applyFill="1" applyBorder="1" applyAlignment="1">
      <alignment horizontal="left" vertical="center" indent="1"/>
    </xf>
    <xf numFmtId="0" fontId="10" fillId="33" borderId="0" xfId="64" applyFont="1" applyFill="1" applyAlignment="1">
      <alignment/>
      <protection/>
    </xf>
    <xf numFmtId="178" fontId="10" fillId="33" borderId="0" xfId="64" applyNumberFormat="1" applyFont="1" applyFill="1" applyAlignment="1">
      <alignment vertical="center" wrapText="1"/>
      <protection/>
    </xf>
    <xf numFmtId="179" fontId="1" fillId="33" borderId="0" xfId="64" applyNumberFormat="1" applyFont="1" applyFill="1" applyAlignment="1">
      <alignment horizontal="right"/>
      <protection/>
    </xf>
    <xf numFmtId="0" fontId="22" fillId="33" borderId="0" xfId="69" applyFont="1" applyFill="1" applyBorder="1" applyAlignment="1">
      <alignment horizontal="left" vertical="center"/>
      <protection/>
    </xf>
    <xf numFmtId="0" fontId="23" fillId="33" borderId="0" xfId="69" applyFont="1" applyFill="1" applyBorder="1" applyAlignment="1">
      <alignment horizontal="left" vertical="center"/>
      <protection/>
    </xf>
    <xf numFmtId="0" fontId="9" fillId="33" borderId="0" xfId="69" applyFont="1" applyFill="1" applyBorder="1" applyAlignment="1">
      <alignment horizontal="center" vertical="center"/>
      <protection/>
    </xf>
    <xf numFmtId="0" fontId="9" fillId="33" borderId="0" xfId="64" applyFont="1" applyFill="1" applyAlignment="1">
      <alignment/>
      <protection/>
    </xf>
    <xf numFmtId="0" fontId="5" fillId="33" borderId="11" xfId="69" applyFont="1" applyFill="1" applyBorder="1" applyAlignment="1">
      <alignment horizontal="center" vertical="center" wrapText="1"/>
      <protection/>
    </xf>
    <xf numFmtId="180" fontId="1" fillId="33" borderId="0" xfId="64" applyNumberFormat="1" applyFont="1" applyFill="1" applyBorder="1" applyAlignment="1" applyProtection="1">
      <alignment horizontal="right" vertical="center"/>
      <protection locked="0"/>
    </xf>
    <xf numFmtId="0" fontId="0" fillId="33" borderId="9" xfId="64" applyFont="1" applyFill="1" applyBorder="1" applyAlignment="1">
      <alignment horizontal="center" vertical="center" wrapText="1"/>
      <protection/>
    </xf>
    <xf numFmtId="0" fontId="0" fillId="33" borderId="0" xfId="64" applyFont="1" applyFill="1" applyAlignment="1">
      <alignment/>
      <protection/>
    </xf>
    <xf numFmtId="180" fontId="100" fillId="0" borderId="9" xfId="0" applyNumberFormat="1" applyFont="1" applyFill="1" applyBorder="1" applyAlignment="1" applyProtection="1">
      <alignment horizontal="left" vertical="center"/>
      <protection/>
    </xf>
    <xf numFmtId="180" fontId="100" fillId="0" borderId="9" xfId="0" applyNumberFormat="1" applyFont="1" applyFill="1" applyBorder="1" applyAlignment="1">
      <alignment horizontal="right" vertical="center"/>
    </xf>
    <xf numFmtId="180" fontId="100" fillId="0" borderId="9" xfId="69" applyNumberFormat="1" applyFont="1" applyFill="1" applyBorder="1" applyAlignment="1">
      <alignment horizontal="left" vertical="center" wrapText="1"/>
      <protection/>
    </xf>
    <xf numFmtId="180" fontId="100" fillId="0" borderId="9" xfId="0" applyNumberFormat="1" applyFont="1" applyFill="1" applyBorder="1" applyAlignment="1">
      <alignment horizontal="left" vertical="center"/>
    </xf>
    <xf numFmtId="180" fontId="105" fillId="0" borderId="9" xfId="0" applyNumberFormat="1" applyFont="1" applyFill="1" applyBorder="1" applyAlignment="1">
      <alignment horizontal="center" vertical="center"/>
    </xf>
    <xf numFmtId="180" fontId="105" fillId="0" borderId="9" xfId="0" applyNumberFormat="1" applyFont="1" applyFill="1" applyBorder="1" applyAlignment="1">
      <alignment vertical="center"/>
    </xf>
    <xf numFmtId="0" fontId="15" fillId="0" borderId="0" xfId="68" applyFont="1" applyAlignment="1">
      <alignment horizontal="center" vertical="center"/>
      <protection/>
    </xf>
    <xf numFmtId="0" fontId="2" fillId="0" borderId="0" xfId="68" applyFont="1" applyAlignment="1">
      <alignment vertical="center"/>
      <protection/>
    </xf>
    <xf numFmtId="0" fontId="25" fillId="0" borderId="10" xfId="68" applyFont="1" applyBorder="1" applyAlignment="1">
      <alignment horizontal="center" vertical="center"/>
      <protection/>
    </xf>
    <xf numFmtId="0" fontId="5" fillId="0" borderId="9" xfId="68" applyFont="1" applyBorder="1" applyAlignment="1">
      <alignment horizontal="center" vertical="center"/>
      <protection/>
    </xf>
    <xf numFmtId="0" fontId="5" fillId="0" borderId="9" xfId="0" applyFont="1" applyFill="1" applyBorder="1" applyAlignment="1">
      <alignment horizontal="center" vertical="center" wrapText="1"/>
    </xf>
    <xf numFmtId="0" fontId="19" fillId="33" borderId="9" xfId="0" applyFont="1" applyFill="1" applyBorder="1" applyAlignment="1">
      <alignment horizontal="right" vertical="center"/>
    </xf>
    <xf numFmtId="0" fontId="19" fillId="33" borderId="9" xfId="68" applyFont="1" applyFill="1" applyBorder="1" applyAlignment="1">
      <alignment horizontal="right" vertical="center"/>
      <protection/>
    </xf>
    <xf numFmtId="0" fontId="19" fillId="0" borderId="9" xfId="68" applyFont="1" applyFill="1" applyBorder="1" applyAlignment="1">
      <alignment horizontal="right" vertical="center"/>
      <protection/>
    </xf>
    <xf numFmtId="177" fontId="19" fillId="0" borderId="9" xfId="0" applyNumberFormat="1" applyFont="1" applyFill="1" applyBorder="1" applyAlignment="1">
      <alignment vertical="center"/>
    </xf>
    <xf numFmtId="0" fontId="0" fillId="0" borderId="9" xfId="68" applyFont="1" applyBorder="1" applyAlignment="1">
      <alignment horizontal="left" vertical="center" indent="1"/>
      <protection/>
    </xf>
    <xf numFmtId="0" fontId="21" fillId="33" borderId="9" xfId="68" applyFont="1" applyFill="1" applyBorder="1" applyAlignment="1">
      <alignment horizontal="right" vertical="center"/>
      <protection/>
    </xf>
    <xf numFmtId="1" fontId="21" fillId="0" borderId="9" xfId="0" applyNumberFormat="1" applyFont="1" applyFill="1" applyBorder="1" applyAlignment="1">
      <alignment vertical="center" shrinkToFit="1"/>
    </xf>
    <xf numFmtId="0" fontId="21" fillId="33" borderId="9" xfId="0" applyFont="1" applyFill="1" applyBorder="1" applyAlignment="1">
      <alignment horizontal="right" vertical="center"/>
    </xf>
    <xf numFmtId="0" fontId="5" fillId="0" borderId="9" xfId="68" applyFont="1" applyBorder="1" applyAlignment="1">
      <alignment horizontal="left" vertical="center"/>
      <protection/>
    </xf>
    <xf numFmtId="0" fontId="19" fillId="0" borderId="9" xfId="0" applyFont="1" applyFill="1" applyBorder="1" applyAlignment="1">
      <alignment horizontal="right" vertical="center" shrinkToFit="1"/>
    </xf>
    <xf numFmtId="0" fontId="5" fillId="33" borderId="9" xfId="0" applyFont="1" applyFill="1" applyBorder="1" applyAlignment="1">
      <alignment vertical="center"/>
    </xf>
    <xf numFmtId="0" fontId="21" fillId="0" borderId="9" xfId="68" applyFont="1" applyBorder="1" applyAlignment="1">
      <alignment horizontal="left" vertical="center"/>
      <protection/>
    </xf>
    <xf numFmtId="0" fontId="21" fillId="0" borderId="9" xfId="0" applyFont="1" applyFill="1" applyBorder="1" applyAlignment="1">
      <alignment vertical="center"/>
    </xf>
    <xf numFmtId="0" fontId="21" fillId="0" borderId="9" xfId="68" applyFont="1" applyBorder="1" applyAlignment="1">
      <alignment vertical="center"/>
      <protection/>
    </xf>
    <xf numFmtId="181" fontId="21" fillId="0" borderId="9" xfId="68" applyNumberFormat="1" applyFont="1" applyBorder="1" applyAlignment="1">
      <alignment horizontal="right" vertical="center"/>
      <protection/>
    </xf>
    <xf numFmtId="0" fontId="0" fillId="0" borderId="0" xfId="68" applyFont="1" applyAlignment="1">
      <alignment vertical="center"/>
      <protection/>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7" fillId="0" borderId="0" xfId="0" applyFont="1" applyAlignment="1">
      <alignment vertical="center"/>
    </xf>
    <xf numFmtId="0" fontId="2" fillId="0" borderId="0" xfId="0" applyFont="1" applyFill="1" applyBorder="1" applyAlignment="1">
      <alignment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0" fillId="0" borderId="9" xfId="0" applyFont="1" applyFill="1" applyBorder="1" applyAlignment="1">
      <alignment horizontal="left" vertical="center" indent="1"/>
    </xf>
    <xf numFmtId="0" fontId="5" fillId="0" borderId="9" xfId="0" applyFont="1" applyFill="1" applyBorder="1" applyAlignment="1">
      <alignment horizontal="left" vertical="center"/>
    </xf>
    <xf numFmtId="0" fontId="21" fillId="0" borderId="9" xfId="0" applyFont="1" applyFill="1" applyBorder="1" applyAlignment="1">
      <alignment horizontal="left" vertical="center"/>
    </xf>
    <xf numFmtId="181" fontId="21" fillId="0" borderId="9" xfId="0" applyNumberFormat="1" applyFont="1" applyFill="1" applyBorder="1" applyAlignment="1">
      <alignment horizontal="right" vertical="center"/>
    </xf>
    <xf numFmtId="0" fontId="0" fillId="0" borderId="0" xfId="0" applyFont="1" applyFill="1" applyBorder="1" applyAlignment="1">
      <alignment vertical="center"/>
    </xf>
    <xf numFmtId="0" fontId="21"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9"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13" xfId="0" applyFont="1" applyFill="1" applyBorder="1" applyAlignment="1">
      <alignment horizontal="center" vertical="center" wrapText="1"/>
    </xf>
    <xf numFmtId="0" fontId="21" fillId="0" borderId="9" xfId="0" applyFont="1" applyFill="1" applyBorder="1" applyAlignment="1">
      <alignment vertical="center"/>
    </xf>
    <xf numFmtId="0" fontId="21" fillId="0" borderId="9" xfId="0" applyFont="1" applyFill="1" applyBorder="1" applyAlignment="1">
      <alignment horizontal="center" vertical="center" wrapText="1"/>
    </xf>
    <xf numFmtId="0" fontId="21" fillId="0" borderId="9" xfId="0" applyFont="1" applyFill="1" applyBorder="1" applyAlignment="1">
      <alignment vertical="center" wrapText="1"/>
    </xf>
    <xf numFmtId="0" fontId="26" fillId="0" borderId="9" xfId="0" applyFont="1" applyFill="1" applyBorder="1" applyAlignment="1">
      <alignment horizontal="center" vertical="center" wrapText="1"/>
    </xf>
    <xf numFmtId="0" fontId="26" fillId="0" borderId="9" xfId="0" applyFont="1" applyFill="1" applyBorder="1" applyAlignment="1" applyProtection="1">
      <alignment horizontal="center" vertical="center" wrapText="1"/>
      <protection/>
    </xf>
    <xf numFmtId="49" fontId="26" fillId="0" borderId="9" xfId="0" applyNumberFormat="1" applyFont="1" applyFill="1" applyBorder="1" applyAlignment="1" applyProtection="1">
      <alignment vertical="center" wrapText="1"/>
      <protection locked="0"/>
    </xf>
    <xf numFmtId="49" fontId="26" fillId="0" borderId="9" xfId="0" applyNumberFormat="1" applyFont="1" applyFill="1" applyBorder="1" applyAlignment="1" applyProtection="1">
      <alignment horizontal="center" vertical="center"/>
      <protection locked="0"/>
    </xf>
    <xf numFmtId="0" fontId="26" fillId="0" borderId="9" xfId="0" applyFont="1" applyFill="1" applyBorder="1" applyAlignment="1">
      <alignment vertical="center"/>
    </xf>
    <xf numFmtId="0" fontId="10" fillId="33" borderId="0" xfId="64" applyFont="1" applyFill="1" applyAlignment="1">
      <alignment vertical="center"/>
      <protection/>
    </xf>
    <xf numFmtId="0" fontId="22" fillId="33" borderId="0" xfId="69" applyFont="1" applyFill="1" applyBorder="1" applyAlignment="1">
      <alignment horizontal="left" vertical="center"/>
      <protection/>
    </xf>
    <xf numFmtId="0" fontId="23" fillId="33" borderId="0" xfId="69" applyFont="1" applyFill="1" applyBorder="1" applyAlignment="1">
      <alignment horizontal="left" vertical="center"/>
      <protection/>
    </xf>
    <xf numFmtId="0" fontId="9" fillId="33" borderId="0" xfId="69" applyFont="1" applyFill="1" applyBorder="1" applyAlignment="1">
      <alignment horizontal="center" vertical="center"/>
      <protection/>
    </xf>
    <xf numFmtId="0" fontId="5" fillId="33" borderId="0" xfId="69" applyFont="1" applyFill="1" applyBorder="1" applyAlignment="1">
      <alignment horizontal="right" vertical="center"/>
      <protection/>
    </xf>
    <xf numFmtId="0" fontId="0" fillId="33" borderId="0" xfId="69" applyFont="1" applyFill="1" applyBorder="1" applyAlignment="1">
      <alignment horizontal="right" vertical="center"/>
      <protection/>
    </xf>
    <xf numFmtId="0" fontId="5" fillId="33" borderId="9" xfId="68" applyFont="1" applyFill="1" applyBorder="1" applyAlignment="1">
      <alignment horizontal="center" vertical="center"/>
      <protection/>
    </xf>
    <xf numFmtId="0" fontId="0" fillId="33" borderId="9" xfId="68" applyFont="1" applyFill="1" applyBorder="1" applyAlignment="1">
      <alignment horizontal="center" vertical="center"/>
      <protection/>
    </xf>
    <xf numFmtId="180" fontId="5" fillId="0" borderId="9" xfId="64" applyNumberFormat="1" applyFont="1" applyFill="1" applyBorder="1" applyAlignment="1" applyProtection="1">
      <alignment horizontal="right" vertical="center"/>
      <protection/>
    </xf>
    <xf numFmtId="0" fontId="5" fillId="33" borderId="9" xfId="0" applyNumberFormat="1" applyFont="1" applyFill="1" applyBorder="1" applyAlignment="1" applyProtection="1">
      <alignment horizontal="left" vertical="center"/>
      <protection/>
    </xf>
    <xf numFmtId="0" fontId="0" fillId="33" borderId="9" xfId="0" applyNumberFormat="1" applyFont="1" applyFill="1" applyBorder="1" applyAlignment="1" applyProtection="1">
      <alignment horizontal="left" vertical="center"/>
      <protection/>
    </xf>
    <xf numFmtId="180" fontId="0" fillId="0" borderId="9" xfId="64" applyNumberFormat="1" applyFont="1" applyFill="1" applyBorder="1" applyAlignment="1" applyProtection="1">
      <alignment horizontal="right" vertical="center"/>
      <protection/>
    </xf>
    <xf numFmtId="0" fontId="0" fillId="33" borderId="0" xfId="67" applyFont="1" applyFill="1" applyAlignment="1">
      <alignment horizontal="left" vertical="center" wrapText="1"/>
      <protection/>
    </xf>
    <xf numFmtId="0" fontId="1" fillId="0" borderId="0" xfId="73" applyFont="1" applyFill="1" applyAlignment="1" applyProtection="1">
      <alignment vertical="center"/>
      <protection locked="0"/>
    </xf>
    <xf numFmtId="0" fontId="1" fillId="0" borderId="0" xfId="73" applyFont="1" applyFill="1" applyAlignment="1" applyProtection="1">
      <alignment vertical="center" wrapText="1"/>
      <protection locked="0"/>
    </xf>
    <xf numFmtId="179" fontId="1" fillId="0" borderId="0" xfId="73" applyNumberFormat="1" applyFont="1" applyFill="1" applyAlignment="1" applyProtection="1">
      <alignment vertical="center"/>
      <protection locked="0"/>
    </xf>
    <xf numFmtId="0" fontId="22" fillId="0" borderId="0" xfId="69" applyFont="1" applyFill="1" applyBorder="1" applyAlignment="1">
      <alignment horizontal="left" vertical="center"/>
      <protection/>
    </xf>
    <xf numFmtId="0" fontId="23" fillId="0" borderId="0" xfId="69" applyFont="1" applyFill="1" applyBorder="1" applyAlignment="1">
      <alignment horizontal="left" vertical="center"/>
      <protection/>
    </xf>
    <xf numFmtId="0" fontId="9" fillId="0" borderId="0" xfId="69"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5" fillId="0" borderId="11" xfId="67" applyFont="1" applyFill="1" applyBorder="1" applyAlignment="1">
      <alignment horizontal="center" vertical="center"/>
      <protection/>
    </xf>
    <xf numFmtId="179" fontId="0" fillId="0" borderId="0" xfId="73" applyNumberFormat="1" applyFont="1" applyFill="1" applyAlignment="1" applyProtection="1">
      <alignment vertical="center"/>
      <protection locked="0"/>
    </xf>
    <xf numFmtId="0" fontId="0" fillId="0" borderId="0" xfId="73" applyFont="1" applyFill="1" applyAlignment="1" applyProtection="1">
      <alignment vertical="center"/>
      <protection locked="0"/>
    </xf>
    <xf numFmtId="0" fontId="0" fillId="0" borderId="0" xfId="67" applyFont="1" applyFill="1" applyBorder="1" applyAlignment="1">
      <alignment horizontal="right" vertical="center"/>
      <protection/>
    </xf>
    <xf numFmtId="0" fontId="0" fillId="0" borderId="9" xfId="67" applyFont="1" applyFill="1" applyBorder="1" applyAlignment="1">
      <alignment horizontal="center" vertical="center" wrapText="1"/>
      <protection/>
    </xf>
    <xf numFmtId="179" fontId="0" fillId="0" borderId="9" xfId="67" applyNumberFormat="1" applyFont="1" applyFill="1" applyBorder="1" applyAlignment="1">
      <alignment horizontal="center" vertical="center" wrapText="1"/>
      <protection/>
    </xf>
    <xf numFmtId="179" fontId="0" fillId="0" borderId="9" xfId="72" applyNumberFormat="1" applyFont="1" applyFill="1" applyBorder="1" applyAlignment="1">
      <alignment horizontal="right" vertical="center"/>
      <protection/>
    </xf>
    <xf numFmtId="0" fontId="0" fillId="0" borderId="9" xfId="0" applyFont="1" applyBorder="1" applyAlignment="1">
      <alignment horizontal="left" vertical="center" indent="1"/>
    </xf>
    <xf numFmtId="0" fontId="0" fillId="0" borderId="14" xfId="67" applyFont="1" applyFill="1" applyBorder="1" applyAlignment="1">
      <alignment vertical="center" wrapText="1"/>
      <protection/>
    </xf>
    <xf numFmtId="0" fontId="10" fillId="33" borderId="0" xfId="67" applyFont="1" applyFill="1" applyAlignment="1">
      <alignment vertical="center"/>
      <protection/>
    </xf>
    <xf numFmtId="0" fontId="10" fillId="33" borderId="0" xfId="67" applyFont="1" applyFill="1" applyAlignment="1">
      <alignment horizontal="left" vertical="center"/>
      <protection/>
    </xf>
    <xf numFmtId="0" fontId="2" fillId="33" borderId="0" xfId="66" applyFont="1" applyFill="1" applyAlignment="1">
      <alignment vertical="center"/>
      <protection/>
    </xf>
    <xf numFmtId="0" fontId="0" fillId="33" borderId="0" xfId="66" applyFont="1" applyFill="1" applyAlignment="1">
      <alignment vertical="center"/>
      <protection/>
    </xf>
    <xf numFmtId="0" fontId="0" fillId="33" borderId="0" xfId="66" applyFont="1" applyFill="1" applyAlignment="1">
      <alignment horizontal="left" vertical="center"/>
      <protection/>
    </xf>
    <xf numFmtId="0" fontId="30" fillId="33" borderId="0" xfId="66" applyFont="1" applyFill="1" applyAlignment="1">
      <alignment horizontal="center" vertical="center"/>
      <protection/>
    </xf>
    <xf numFmtId="0" fontId="0" fillId="33" borderId="0" xfId="66" applyFont="1" applyFill="1" applyAlignment="1">
      <alignment horizontal="right" vertical="center"/>
      <protection/>
    </xf>
    <xf numFmtId="0" fontId="5" fillId="33" borderId="9" xfId="66" applyFont="1" applyFill="1" applyBorder="1" applyAlignment="1">
      <alignment horizontal="left" vertical="center"/>
      <protection/>
    </xf>
    <xf numFmtId="0" fontId="5" fillId="33" borderId="9" xfId="66" applyFont="1" applyFill="1" applyBorder="1" applyAlignment="1">
      <alignment horizontal="center" vertical="center"/>
      <protection/>
    </xf>
    <xf numFmtId="0" fontId="100" fillId="0" borderId="9" xfId="0" applyFont="1" applyFill="1" applyBorder="1" applyAlignment="1">
      <alignment horizontal="left" vertical="center"/>
    </xf>
    <xf numFmtId="0" fontId="100" fillId="0" borderId="15" xfId="0" applyFont="1" applyFill="1" applyBorder="1" applyAlignment="1">
      <alignment vertical="center"/>
    </xf>
    <xf numFmtId="0" fontId="100" fillId="0" borderId="9" xfId="0" applyFont="1" applyFill="1" applyBorder="1" applyAlignment="1">
      <alignment vertical="center"/>
    </xf>
    <xf numFmtId="180" fontId="100" fillId="0" borderId="15" xfId="0" applyNumberFormat="1" applyFont="1" applyFill="1" applyBorder="1" applyAlignment="1" applyProtection="1">
      <alignment horizontal="left" vertical="center"/>
      <protection locked="0"/>
    </xf>
    <xf numFmtId="181" fontId="100" fillId="0" borderId="15" xfId="0" applyNumberFormat="1" applyFont="1" applyFill="1" applyBorder="1" applyAlignment="1" applyProtection="1">
      <alignment horizontal="left" vertical="center"/>
      <protection locked="0"/>
    </xf>
    <xf numFmtId="180" fontId="100" fillId="0" borderId="16" xfId="0" applyNumberFormat="1" applyFont="1" applyFill="1" applyBorder="1" applyAlignment="1" applyProtection="1">
      <alignment horizontal="left" vertical="center"/>
      <protection locked="0"/>
    </xf>
    <xf numFmtId="0" fontId="100" fillId="0" borderId="16" xfId="0" applyFont="1" applyFill="1" applyBorder="1" applyAlignment="1">
      <alignment vertical="center"/>
    </xf>
    <xf numFmtId="181" fontId="100" fillId="0" borderId="16" xfId="0" applyNumberFormat="1" applyFont="1" applyFill="1" applyBorder="1" applyAlignment="1" applyProtection="1">
      <alignment horizontal="left" vertical="center"/>
      <protection locked="0"/>
    </xf>
    <xf numFmtId="0" fontId="100" fillId="0" borderId="15" xfId="0" applyFont="1" applyFill="1" applyBorder="1" applyAlignment="1">
      <alignment horizontal="left" vertical="center"/>
    </xf>
    <xf numFmtId="0" fontId="100" fillId="0" borderId="17" xfId="0" applyFont="1" applyFill="1" applyBorder="1" applyAlignment="1">
      <alignment vertical="center"/>
    </xf>
    <xf numFmtId="0" fontId="105" fillId="0" borderId="18" xfId="0" applyFont="1" applyFill="1" applyBorder="1" applyAlignment="1">
      <alignment horizontal="center" vertical="center"/>
    </xf>
    <xf numFmtId="0" fontId="105" fillId="0" borderId="19" xfId="0" applyFont="1" applyFill="1" applyBorder="1" applyAlignment="1">
      <alignment horizontal="center" vertical="center"/>
    </xf>
    <xf numFmtId="0" fontId="0" fillId="33" borderId="0" xfId="0" applyFont="1" applyFill="1" applyAlignment="1" applyProtection="1">
      <alignment vertical="center"/>
      <protection locked="0"/>
    </xf>
    <xf numFmtId="0" fontId="31" fillId="33" borderId="0" xfId="0" applyFont="1" applyFill="1" applyAlignment="1" applyProtection="1">
      <alignment vertical="center"/>
      <protection locked="0"/>
    </xf>
    <xf numFmtId="0" fontId="106" fillId="33" borderId="0" xfId="0" applyFont="1" applyFill="1" applyAlignment="1" applyProtection="1">
      <alignment vertical="center"/>
      <protection locked="0"/>
    </xf>
    <xf numFmtId="182" fontId="0" fillId="0" borderId="0" xfId="0" applyNumberFormat="1" applyFont="1" applyFill="1" applyAlignment="1" applyProtection="1">
      <alignment vertical="center"/>
      <protection locked="0"/>
    </xf>
    <xf numFmtId="182" fontId="0"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30" fillId="33" borderId="0" xfId="0" applyFont="1" applyFill="1" applyAlignment="1" applyProtection="1">
      <alignment horizontal="center" vertical="center"/>
      <protection locked="0"/>
    </xf>
    <xf numFmtId="182" fontId="30" fillId="0" borderId="0" xfId="0" applyNumberFormat="1" applyFont="1" applyFill="1" applyAlignment="1" applyProtection="1">
      <alignment horizontal="center" vertical="center"/>
      <protection locked="0"/>
    </xf>
    <xf numFmtId="182" fontId="30" fillId="33" borderId="0" xfId="0" applyNumberFormat="1" applyFont="1" applyFill="1" applyAlignment="1" applyProtection="1">
      <alignment horizontal="center" vertical="center"/>
      <protection locked="0"/>
    </xf>
    <xf numFmtId="182" fontId="0" fillId="33" borderId="0" xfId="0" applyNumberFormat="1" applyFont="1" applyFill="1" applyBorder="1" applyAlignment="1" applyProtection="1">
      <alignment horizontal="center" vertical="center"/>
      <protection locked="0"/>
    </xf>
    <xf numFmtId="0" fontId="5" fillId="33" borderId="18" xfId="0" applyFont="1" applyFill="1" applyBorder="1" applyAlignment="1" applyProtection="1">
      <alignment horizontal="center" vertical="center"/>
      <protection locked="0"/>
    </xf>
    <xf numFmtId="182" fontId="5" fillId="0" borderId="19" xfId="0" applyNumberFormat="1" applyFont="1" applyFill="1" applyBorder="1" applyAlignment="1" applyProtection="1">
      <alignment horizontal="center" vertical="center"/>
      <protection locked="0"/>
    </xf>
    <xf numFmtId="182" fontId="5" fillId="33" borderId="19" xfId="0" applyNumberFormat="1" applyFont="1" applyFill="1" applyBorder="1" applyAlignment="1" applyProtection="1">
      <alignment horizontal="center" vertical="center"/>
      <protection locked="0"/>
    </xf>
    <xf numFmtId="0" fontId="5" fillId="33" borderId="9" xfId="0" applyFont="1" applyFill="1" applyBorder="1" applyAlignment="1" applyProtection="1">
      <alignment horizontal="center" vertical="center"/>
      <protection locked="0"/>
    </xf>
    <xf numFmtId="182" fontId="5" fillId="0" borderId="9" xfId="0" applyNumberFormat="1" applyFont="1" applyFill="1" applyBorder="1" applyAlignment="1" applyProtection="1">
      <alignment horizontal="center" vertical="center"/>
      <protection locked="0"/>
    </xf>
    <xf numFmtId="182" fontId="5" fillId="33" borderId="9" xfId="0" applyNumberFormat="1" applyFont="1" applyFill="1" applyBorder="1" applyAlignment="1" applyProtection="1">
      <alignment horizontal="center" vertical="center"/>
      <protection locked="0"/>
    </xf>
    <xf numFmtId="0" fontId="105" fillId="33" borderId="9" xfId="0" applyFont="1" applyFill="1" applyBorder="1" applyAlignment="1" applyProtection="1">
      <alignment horizontal="left" vertical="center"/>
      <protection locked="0"/>
    </xf>
    <xf numFmtId="182" fontId="105" fillId="0" borderId="9" xfId="0" applyNumberFormat="1" applyFont="1" applyFill="1" applyBorder="1" applyAlignment="1" applyProtection="1">
      <alignment vertical="center"/>
      <protection locked="0"/>
    </xf>
    <xf numFmtId="182" fontId="105" fillId="33" borderId="9" xfId="0" applyNumberFormat="1" applyFont="1" applyFill="1" applyBorder="1" applyAlignment="1" applyProtection="1">
      <alignment horizontal="right" vertical="center"/>
      <protection locked="0"/>
    </xf>
    <xf numFmtId="1" fontId="105" fillId="33" borderId="9" xfId="0" applyNumberFormat="1" applyFont="1" applyFill="1" applyBorder="1" applyAlignment="1" applyProtection="1">
      <alignment vertical="center"/>
      <protection locked="0"/>
    </xf>
    <xf numFmtId="1" fontId="100" fillId="33" borderId="9" xfId="0" applyNumberFormat="1" applyFont="1" applyFill="1" applyBorder="1" applyAlignment="1" applyProtection="1">
      <alignment horizontal="left" vertical="center"/>
      <protection locked="0"/>
    </xf>
    <xf numFmtId="182" fontId="100" fillId="0" borderId="9" xfId="0" applyNumberFormat="1" applyFont="1" applyFill="1" applyBorder="1" applyAlignment="1" applyProtection="1">
      <alignment vertical="center"/>
      <protection locked="0"/>
    </xf>
    <xf numFmtId="182" fontId="100" fillId="33" borderId="9" xfId="0" applyNumberFormat="1" applyFont="1" applyFill="1" applyBorder="1" applyAlignment="1" applyProtection="1">
      <alignment horizontal="right" vertical="center"/>
      <protection locked="0"/>
    </xf>
    <xf numFmtId="1" fontId="100" fillId="33" borderId="9" xfId="0" applyNumberFormat="1" applyFont="1" applyFill="1" applyBorder="1" applyAlignment="1" applyProtection="1">
      <alignment vertical="center"/>
      <protection locked="0"/>
    </xf>
    <xf numFmtId="182" fontId="100" fillId="33" borderId="9" xfId="0" applyNumberFormat="1" applyFont="1" applyFill="1" applyBorder="1" applyAlignment="1" applyProtection="1">
      <alignment vertical="center"/>
      <protection locked="0"/>
    </xf>
    <xf numFmtId="0" fontId="100" fillId="33" borderId="9" xfId="0" applyNumberFormat="1" applyFont="1" applyFill="1" applyBorder="1" applyAlignment="1" applyProtection="1">
      <alignment vertical="center"/>
      <protection locked="0"/>
    </xf>
    <xf numFmtId="3" fontId="100" fillId="33" borderId="9" xfId="0" applyNumberFormat="1" applyFont="1" applyFill="1" applyBorder="1" applyAlignment="1" applyProtection="1">
      <alignment vertical="center"/>
      <protection locked="0"/>
    </xf>
    <xf numFmtId="0" fontId="100" fillId="33" borderId="9" xfId="0" applyFont="1" applyFill="1" applyBorder="1" applyAlignment="1" applyProtection="1">
      <alignment vertical="center" wrapText="1"/>
      <protection locked="0"/>
    </xf>
    <xf numFmtId="182" fontId="100" fillId="0" borderId="9" xfId="0" applyNumberFormat="1" applyFont="1" applyFill="1" applyBorder="1" applyAlignment="1" applyProtection="1">
      <alignment vertical="center" wrapText="1"/>
      <protection locked="0"/>
    </xf>
    <xf numFmtId="3" fontId="100" fillId="33" borderId="12" xfId="0" applyNumberFormat="1" applyFont="1" applyFill="1" applyBorder="1" applyAlignment="1" applyProtection="1">
      <alignment vertical="center"/>
      <protection locked="0"/>
    </xf>
    <xf numFmtId="182" fontId="100" fillId="33" borderId="12" xfId="0" applyNumberFormat="1" applyFont="1" applyFill="1" applyBorder="1" applyAlignment="1" applyProtection="1">
      <alignment vertical="center"/>
      <protection locked="0"/>
    </xf>
    <xf numFmtId="0" fontId="100" fillId="33" borderId="9" xfId="0" applyFont="1" applyFill="1" applyBorder="1" applyAlignment="1" applyProtection="1">
      <alignment vertical="center"/>
      <protection locked="0"/>
    </xf>
    <xf numFmtId="182" fontId="100" fillId="33" borderId="20" xfId="0" applyNumberFormat="1" applyFont="1" applyFill="1" applyBorder="1" applyAlignment="1" applyProtection="1">
      <alignment vertical="center"/>
      <protection locked="0"/>
    </xf>
    <xf numFmtId="0" fontId="100" fillId="33" borderId="9" xfId="0" applyFont="1" applyFill="1" applyBorder="1" applyAlignment="1" applyProtection="1">
      <alignment horizontal="left" vertical="center" wrapText="1"/>
      <protection locked="0"/>
    </xf>
    <xf numFmtId="182" fontId="100" fillId="33" borderId="9" xfId="0" applyNumberFormat="1" applyFont="1" applyFill="1" applyBorder="1" applyAlignment="1" applyProtection="1">
      <alignment vertical="center" wrapText="1"/>
      <protection locked="0"/>
    </xf>
    <xf numFmtId="0" fontId="105" fillId="33" borderId="9" xfId="0" applyFont="1" applyFill="1" applyBorder="1" applyAlignment="1" applyProtection="1">
      <alignment horizontal="distributed" vertical="center" indent="2"/>
      <protection locked="0"/>
    </xf>
    <xf numFmtId="182" fontId="105" fillId="33" borderId="9" xfId="0" applyNumberFormat="1" applyFont="1" applyFill="1" applyBorder="1" applyAlignment="1" applyProtection="1">
      <alignment vertical="center"/>
      <protection locked="0"/>
    </xf>
    <xf numFmtId="0" fontId="0" fillId="33" borderId="0" xfId="0" applyFont="1" applyFill="1" applyBorder="1" applyAlignment="1" applyProtection="1">
      <alignment vertical="center"/>
      <protection locked="0"/>
    </xf>
    <xf numFmtId="0" fontId="21" fillId="0" borderId="0" xfId="68" applyFont="1" applyAlignment="1">
      <alignment vertical="center"/>
      <protection/>
    </xf>
    <xf numFmtId="0" fontId="21" fillId="0" borderId="0" xfId="68" applyFont="1" applyAlignment="1">
      <alignment horizontal="center" vertical="center"/>
      <protection/>
    </xf>
    <xf numFmtId="0" fontId="5" fillId="33" borderId="9" xfId="68" applyFont="1" applyFill="1" applyBorder="1" applyAlignment="1">
      <alignment horizontal="left" vertical="center"/>
      <protection/>
    </xf>
    <xf numFmtId="0" fontId="19" fillId="33" borderId="9" xfId="0" applyFont="1" applyFill="1" applyBorder="1" applyAlignment="1">
      <alignment vertical="center"/>
    </xf>
    <xf numFmtId="0" fontId="19" fillId="33" borderId="9" xfId="68" applyFont="1" applyFill="1" applyBorder="1" applyAlignment="1">
      <alignment vertical="center"/>
      <protection/>
    </xf>
    <xf numFmtId="0" fontId="21" fillId="33" borderId="9" xfId="68" applyFont="1" applyFill="1" applyBorder="1" applyAlignment="1">
      <alignment vertical="center"/>
      <protection/>
    </xf>
    <xf numFmtId="0" fontId="5" fillId="33" borderId="9" xfId="68" applyFont="1" applyFill="1" applyBorder="1" applyAlignment="1">
      <alignment vertical="center"/>
      <protection/>
    </xf>
    <xf numFmtId="0" fontId="0" fillId="33" borderId="9" xfId="68" applyFont="1" applyFill="1" applyBorder="1" applyAlignment="1">
      <alignment horizontal="left" vertical="center" indent="1"/>
      <protection/>
    </xf>
    <xf numFmtId="0" fontId="21" fillId="33" borderId="9" xfId="0" applyFont="1" applyFill="1" applyBorder="1" applyAlignment="1">
      <alignment vertical="center"/>
    </xf>
    <xf numFmtId="0" fontId="21" fillId="0" borderId="9" xfId="68" applyNumberFormat="1" applyFont="1" applyBorder="1" applyAlignment="1">
      <alignment vertical="center"/>
      <protection/>
    </xf>
    <xf numFmtId="0" fontId="21" fillId="0" borderId="9" xfId="68" applyFont="1" applyFill="1" applyBorder="1" applyAlignment="1">
      <alignment vertical="center"/>
      <protection/>
    </xf>
    <xf numFmtId="0" fontId="0" fillId="33" borderId="9" xfId="68" applyFont="1" applyFill="1" applyBorder="1" applyAlignment="1">
      <alignment vertical="center"/>
      <protection/>
    </xf>
    <xf numFmtId="0" fontId="21" fillId="33" borderId="9" xfId="68" applyFont="1" applyFill="1" applyBorder="1" applyAlignment="1">
      <alignment horizontal="left" vertical="center"/>
      <protection/>
    </xf>
    <xf numFmtId="181" fontId="21" fillId="0" borderId="9" xfId="68" applyNumberFormat="1" applyFont="1" applyBorder="1" applyAlignment="1">
      <alignment vertical="center"/>
      <protection/>
    </xf>
    <xf numFmtId="0" fontId="5" fillId="33" borderId="9" xfId="0" applyFont="1" applyFill="1" applyBorder="1" applyAlignment="1">
      <alignment horizontal="lef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177" fontId="21" fillId="0" borderId="9" xfId="0" applyNumberFormat="1" applyFont="1" applyFill="1" applyBorder="1" applyAlignment="1">
      <alignment vertical="center"/>
    </xf>
    <xf numFmtId="0" fontId="21" fillId="0" borderId="9" xfId="0" applyNumberFormat="1" applyFont="1" applyFill="1" applyBorder="1" applyAlignment="1">
      <alignment vertical="center"/>
    </xf>
    <xf numFmtId="0" fontId="0" fillId="0" borderId="9" xfId="0" applyFont="1" applyFill="1" applyBorder="1" applyAlignment="1">
      <alignment vertical="center"/>
    </xf>
    <xf numFmtId="181" fontId="21" fillId="0" borderId="9" xfId="0" applyNumberFormat="1" applyFont="1" applyFill="1" applyBorder="1" applyAlignment="1">
      <alignment vertical="center"/>
    </xf>
    <xf numFmtId="0" fontId="19" fillId="33" borderId="0" xfId="71" applyFont="1" applyFill="1">
      <alignment vertical="center"/>
      <protection/>
    </xf>
    <xf numFmtId="0" fontId="35" fillId="33" borderId="0" xfId="65" applyFont="1" applyFill="1">
      <alignment vertical="center"/>
      <protection/>
    </xf>
    <xf numFmtId="0" fontId="28" fillId="33" borderId="0" xfId="69" applyFont="1" applyFill="1" applyBorder="1" applyAlignment="1">
      <alignment horizontal="left" vertical="center"/>
      <protection/>
    </xf>
    <xf numFmtId="0" fontId="36" fillId="33" borderId="0" xfId="69" applyFont="1" applyFill="1" applyBorder="1" applyAlignment="1">
      <alignment horizontal="left" vertical="center"/>
      <protection/>
    </xf>
    <xf numFmtId="0" fontId="21" fillId="33" borderId="0" xfId="69" applyFont="1" applyFill="1" applyBorder="1" applyAlignment="1">
      <alignment horizontal="left" vertical="center"/>
      <protection/>
    </xf>
    <xf numFmtId="0" fontId="37" fillId="33" borderId="0" xfId="0" applyFont="1" applyFill="1" applyBorder="1" applyAlignment="1">
      <alignment horizontal="center" vertical="center" wrapText="1"/>
    </xf>
    <xf numFmtId="0" fontId="38" fillId="33" borderId="0" xfId="0" applyFont="1" applyFill="1" applyBorder="1" applyAlignment="1">
      <alignment horizontal="center" vertical="center" wrapText="1"/>
    </xf>
    <xf numFmtId="0" fontId="21" fillId="33" borderId="0" xfId="65" applyFont="1" applyFill="1">
      <alignment vertical="center"/>
      <protection/>
    </xf>
    <xf numFmtId="0" fontId="35" fillId="33" borderId="0" xfId="0" applyFont="1" applyFill="1" applyBorder="1" applyAlignment="1">
      <alignment vertical="center" wrapText="1"/>
    </xf>
    <xf numFmtId="0" fontId="21" fillId="33" borderId="0" xfId="0" applyFont="1" applyFill="1" applyAlignment="1">
      <alignment vertical="center"/>
    </xf>
    <xf numFmtId="0" fontId="35" fillId="33" borderId="0" xfId="0" applyFont="1" applyFill="1" applyBorder="1" applyAlignment="1">
      <alignment horizontal="right" vertical="center" wrapText="1"/>
    </xf>
    <xf numFmtId="0" fontId="39" fillId="33" borderId="9" xfId="0" applyFont="1" applyFill="1" applyBorder="1" applyAlignment="1">
      <alignment horizontal="center" vertical="center" wrapText="1"/>
    </xf>
    <xf numFmtId="0" fontId="39" fillId="33" borderId="9" xfId="0" applyFont="1" applyFill="1" applyBorder="1" applyAlignment="1">
      <alignment vertical="center" wrapText="1"/>
    </xf>
    <xf numFmtId="0" fontId="26" fillId="33" borderId="9" xfId="0" applyFont="1" applyFill="1" applyBorder="1" applyAlignment="1">
      <alignment horizontal="center" vertical="center" wrapText="1"/>
    </xf>
    <xf numFmtId="0" fontId="26" fillId="33" borderId="9" xfId="0" applyNumberFormat="1" applyFont="1" applyFill="1" applyBorder="1" applyAlignment="1">
      <alignment vertical="center" wrapText="1"/>
    </xf>
    <xf numFmtId="0" fontId="40" fillId="0" borderId="10" xfId="68" applyFont="1" applyBorder="1" applyAlignment="1">
      <alignment horizontal="center" vertical="center"/>
      <protection/>
    </xf>
    <xf numFmtId="0" fontId="39" fillId="0" borderId="10" xfId="68" applyFont="1" applyBorder="1" applyAlignment="1">
      <alignment horizontal="center" vertical="center"/>
      <protection/>
    </xf>
    <xf numFmtId="0" fontId="27" fillId="33" borderId="0" xfId="68" applyFont="1" applyFill="1" applyAlignment="1">
      <alignment vertical="center"/>
      <protection/>
    </xf>
    <xf numFmtId="0" fontId="19" fillId="0" borderId="10" xfId="0" applyFont="1" applyFill="1" applyBorder="1" applyAlignment="1">
      <alignment vertical="center"/>
    </xf>
    <xf numFmtId="0" fontId="41" fillId="0" borderId="10" xfId="68" applyFont="1" applyBorder="1" applyAlignment="1">
      <alignment horizontal="center" vertical="center"/>
      <protection/>
    </xf>
    <xf numFmtId="0" fontId="19" fillId="0" borderId="10" xfId="68" applyFont="1" applyBorder="1" applyAlignment="1">
      <alignment horizontal="center" vertical="center"/>
      <protection/>
    </xf>
    <xf numFmtId="0" fontId="0" fillId="33" borderId="0" xfId="70" applyFill="1">
      <alignment/>
      <protection/>
    </xf>
    <xf numFmtId="0" fontId="2" fillId="33" borderId="0" xfId="70" applyFont="1" applyFill="1" applyBorder="1" applyAlignment="1">
      <alignment/>
      <protection/>
    </xf>
    <xf numFmtId="0" fontId="3" fillId="33" borderId="0" xfId="69" applyFont="1" applyFill="1" applyBorder="1" applyAlignment="1">
      <alignment horizontal="center" vertical="center"/>
      <protection/>
    </xf>
    <xf numFmtId="0" fontId="5" fillId="33" borderId="0" xfId="69" applyFont="1" applyFill="1" applyBorder="1" applyAlignment="1">
      <alignment horizontal="center" vertical="center"/>
      <protection/>
    </xf>
    <xf numFmtId="0" fontId="5" fillId="33" borderId="0" xfId="69" applyNumberFormat="1" applyFont="1" applyFill="1" applyBorder="1" applyAlignment="1">
      <alignment horizontal="right" vertical="center"/>
      <protection/>
    </xf>
    <xf numFmtId="0" fontId="5" fillId="33" borderId="9" xfId="70" applyNumberFormat="1" applyFont="1" applyFill="1" applyBorder="1" applyAlignment="1" applyProtection="1">
      <alignment horizontal="center" vertical="center"/>
      <protection/>
    </xf>
    <xf numFmtId="0" fontId="39" fillId="0" borderId="9" xfId="0" applyNumberFormat="1" applyFont="1" applyFill="1" applyBorder="1" applyAlignment="1" applyProtection="1">
      <alignment horizontal="center" vertical="center"/>
      <protection/>
    </xf>
    <xf numFmtId="3" fontId="26" fillId="0" borderId="9" xfId="0" applyNumberFormat="1" applyFont="1" applyFill="1" applyBorder="1" applyAlignment="1" applyProtection="1">
      <alignment horizontal="right" vertical="center"/>
      <protection/>
    </xf>
    <xf numFmtId="0" fontId="39" fillId="0" borderId="9" xfId="0" applyNumberFormat="1" applyFont="1" applyFill="1" applyBorder="1" applyAlignment="1" applyProtection="1">
      <alignment vertical="center"/>
      <protection/>
    </xf>
    <xf numFmtId="0" fontId="26" fillId="0" borderId="9" xfId="0" applyNumberFormat="1" applyFont="1" applyFill="1" applyBorder="1" applyAlignment="1" applyProtection="1">
      <alignment vertical="center"/>
      <protection/>
    </xf>
    <xf numFmtId="0" fontId="39" fillId="0" borderId="9" xfId="0" applyNumberFormat="1" applyFont="1" applyFill="1" applyBorder="1" applyAlignment="1" applyProtection="1">
      <alignment horizontal="left" vertical="center"/>
      <protection/>
    </xf>
    <xf numFmtId="0" fontId="26" fillId="0" borderId="9" xfId="0" applyNumberFormat="1" applyFont="1" applyFill="1" applyBorder="1" applyAlignment="1" applyProtection="1">
      <alignment horizontal="left" vertical="center"/>
      <protection/>
    </xf>
    <xf numFmtId="0" fontId="16" fillId="33" borderId="0" xfId="68" applyFont="1" applyFill="1" applyAlignment="1">
      <alignment vertical="center"/>
      <protection/>
    </xf>
    <xf numFmtId="0" fontId="21" fillId="33" borderId="0" xfId="68" applyFont="1" applyFill="1" applyAlignment="1">
      <alignment vertical="center"/>
      <protection/>
    </xf>
    <xf numFmtId="0" fontId="21" fillId="33" borderId="0" xfId="68" applyFont="1" applyFill="1" applyAlignment="1">
      <alignment horizontal="center" vertical="center"/>
      <protection/>
    </xf>
    <xf numFmtId="0" fontId="19" fillId="33" borderId="0" xfId="68" applyFont="1" applyFill="1" applyAlignment="1">
      <alignment horizontal="center" vertical="center"/>
      <protection/>
    </xf>
    <xf numFmtId="0" fontId="2" fillId="33" borderId="0" xfId="68" applyFont="1" applyFill="1" applyAlignment="1">
      <alignment vertical="center"/>
      <protection/>
    </xf>
    <xf numFmtId="0" fontId="18" fillId="33" borderId="0" xfId="68" applyFont="1" applyFill="1" applyAlignment="1">
      <alignment horizontal="center" vertical="center"/>
      <protection/>
    </xf>
    <xf numFmtId="0" fontId="19" fillId="33" borderId="0" xfId="68" applyFont="1" applyFill="1" applyAlignment="1">
      <alignment vertical="center"/>
      <protection/>
    </xf>
    <xf numFmtId="0" fontId="19" fillId="33" borderId="10" xfId="68" applyFont="1" applyFill="1" applyBorder="1" applyAlignment="1">
      <alignment vertical="center"/>
      <protection/>
    </xf>
    <xf numFmtId="0" fontId="5" fillId="33" borderId="9" xfId="0" applyFont="1" applyFill="1" applyBorder="1" applyAlignment="1">
      <alignment horizontal="center" vertical="center" wrapText="1"/>
    </xf>
    <xf numFmtId="177" fontId="19" fillId="33" borderId="9" xfId="0" applyNumberFormat="1" applyFont="1" applyFill="1" applyBorder="1" applyAlignment="1">
      <alignment vertical="center"/>
    </xf>
    <xf numFmtId="181" fontId="21" fillId="33" borderId="9" xfId="68" applyNumberFormat="1" applyFont="1" applyFill="1" applyBorder="1" applyAlignment="1">
      <alignment horizontal="right" vertical="center"/>
      <protection/>
    </xf>
    <xf numFmtId="0" fontId="0" fillId="33" borderId="0" xfId="68" applyFont="1" applyFill="1" applyAlignment="1">
      <alignment vertical="center"/>
      <protection/>
    </xf>
    <xf numFmtId="180" fontId="39" fillId="33" borderId="9" xfId="69" applyNumberFormat="1" applyFont="1" applyFill="1" applyBorder="1" applyAlignment="1" applyProtection="1">
      <alignment horizontal="right" vertical="center"/>
      <protection locked="0"/>
    </xf>
    <xf numFmtId="0" fontId="16" fillId="33" borderId="0" xfId="0" applyFont="1" applyFill="1" applyBorder="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19" fillId="33" borderId="0" xfId="0" applyFont="1" applyFill="1" applyBorder="1" applyAlignment="1">
      <alignment horizontal="center" vertical="center"/>
    </xf>
    <xf numFmtId="0" fontId="2" fillId="33" borderId="0" xfId="0" applyFont="1" applyFill="1" applyBorder="1" applyAlignment="1">
      <alignment vertical="center"/>
    </xf>
    <xf numFmtId="0" fontId="18" fillId="33" borderId="0" xfId="0" applyFont="1" applyFill="1" applyBorder="1" applyAlignment="1">
      <alignment horizontal="center" vertical="center"/>
    </xf>
    <xf numFmtId="0" fontId="19" fillId="33" borderId="0" xfId="0" applyFont="1" applyFill="1" applyBorder="1" applyAlignment="1">
      <alignment vertical="center"/>
    </xf>
    <xf numFmtId="0" fontId="25" fillId="33" borderId="10" xfId="0" applyFont="1" applyFill="1" applyBorder="1" applyAlignment="1">
      <alignment horizontal="center" vertical="center"/>
    </xf>
    <xf numFmtId="0" fontId="19" fillId="33" borderId="9" xfId="0" applyFont="1" applyFill="1" applyBorder="1" applyAlignment="1">
      <alignment horizontal="center" vertical="center"/>
    </xf>
    <xf numFmtId="0" fontId="19" fillId="33" borderId="9" xfId="0" applyFont="1" applyFill="1" applyBorder="1" applyAlignment="1">
      <alignment horizontal="center" vertical="center" wrapText="1"/>
    </xf>
    <xf numFmtId="0" fontId="21" fillId="33" borderId="9" xfId="0" applyFont="1" applyFill="1" applyBorder="1" applyAlignment="1">
      <alignment horizontal="left" vertical="center" indent="1"/>
    </xf>
    <xf numFmtId="0" fontId="0" fillId="33" borderId="9" xfId="0" applyFont="1" applyFill="1" applyBorder="1" applyAlignment="1">
      <alignment horizontal="left" vertical="center" indent="1"/>
    </xf>
    <xf numFmtId="0" fontId="19" fillId="33" borderId="9" xfId="0" applyFont="1" applyFill="1" applyBorder="1" applyAlignment="1">
      <alignment horizontal="left" vertical="center"/>
    </xf>
    <xf numFmtId="0" fontId="21" fillId="33" borderId="9" xfId="0" applyFont="1" applyFill="1" applyBorder="1" applyAlignment="1">
      <alignment horizontal="left" vertical="center"/>
    </xf>
    <xf numFmtId="181" fontId="21" fillId="33" borderId="9" xfId="0" applyNumberFormat="1" applyFont="1" applyFill="1" applyBorder="1" applyAlignment="1">
      <alignment horizontal="right" vertical="center"/>
    </xf>
    <xf numFmtId="0" fontId="0" fillId="33" borderId="0" xfId="0" applyFont="1" applyFill="1" applyBorder="1" applyAlignment="1">
      <alignment vertical="center"/>
    </xf>
    <xf numFmtId="0" fontId="20" fillId="33" borderId="10" xfId="0" applyFont="1" applyFill="1" applyBorder="1" applyAlignment="1">
      <alignment horizontal="center" vertical="center"/>
    </xf>
    <xf numFmtId="177" fontId="39" fillId="33" borderId="9" xfId="36" applyNumberFormat="1" applyFont="1" applyFill="1" applyBorder="1" applyAlignment="1">
      <alignment vertical="center"/>
    </xf>
    <xf numFmtId="0" fontId="42" fillId="0" borderId="0" xfId="0" applyFont="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43" fillId="0" borderId="11" xfId="0" applyFont="1" applyFill="1" applyBorder="1" applyAlignment="1">
      <alignment horizontal="center" vertical="center" wrapText="1"/>
    </xf>
    <xf numFmtId="0" fontId="44" fillId="0" borderId="11" xfId="0" applyFont="1" applyFill="1" applyBorder="1" applyAlignment="1">
      <alignment horizontal="left" vertical="top" wrapText="1"/>
    </xf>
    <xf numFmtId="0" fontId="45" fillId="0" borderId="13"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16" xfId="0" applyFont="1" applyFill="1" applyBorder="1" applyAlignment="1">
      <alignment horizontal="center" vertical="center" wrapText="1"/>
    </xf>
    <xf numFmtId="14" fontId="48" fillId="0" borderId="16" xfId="0" applyNumberFormat="1" applyFont="1" applyFill="1" applyBorder="1" applyAlignment="1">
      <alignment horizontal="center" vertical="center" wrapText="1"/>
    </xf>
    <xf numFmtId="0" fontId="100" fillId="0" borderId="14" xfId="0" applyFont="1" applyBorder="1" applyAlignment="1">
      <alignment vertical="center"/>
    </xf>
    <xf numFmtId="0" fontId="50" fillId="0" borderId="11" xfId="0" applyFont="1" applyFill="1" applyBorder="1" applyAlignment="1">
      <alignment horizontal="center" vertical="center" wrapText="1"/>
    </xf>
    <xf numFmtId="2" fontId="48" fillId="0" borderId="21" xfId="0" applyNumberFormat="1" applyFont="1" applyFill="1" applyBorder="1" applyAlignment="1">
      <alignment horizontal="center" vertical="center" wrapText="1"/>
    </xf>
    <xf numFmtId="2" fontId="48" fillId="0" borderId="16" xfId="0" applyNumberFormat="1" applyFont="1" applyFill="1" applyBorder="1" applyAlignment="1">
      <alignment horizontal="center" vertical="center" wrapText="1"/>
    </xf>
    <xf numFmtId="0" fontId="100" fillId="0" borderId="9" xfId="0" applyFont="1" applyFill="1" applyBorder="1" applyAlignment="1">
      <alignment vertical="center" wrapText="1"/>
    </xf>
    <xf numFmtId="0" fontId="46" fillId="0" borderId="9" xfId="0" applyFont="1" applyFill="1" applyBorder="1" applyAlignment="1">
      <alignment vertical="center"/>
    </xf>
    <xf numFmtId="0" fontId="107" fillId="0" borderId="16" xfId="20" applyFont="1" applyBorder="1" applyAlignment="1">
      <alignment horizontal="center" vertical="center" wrapText="1"/>
    </xf>
    <xf numFmtId="0" fontId="35" fillId="0" borderId="0" xfId="64" applyFont="1" applyFill="1" applyAlignment="1">
      <alignment vertical="center"/>
      <protection/>
    </xf>
    <xf numFmtId="0" fontId="26" fillId="0" borderId="0" xfId="64" applyNumberFormat="1" applyFont="1" applyFill="1" applyAlignment="1">
      <alignment vertical="center"/>
      <protection/>
    </xf>
    <xf numFmtId="0" fontId="35" fillId="0" borderId="0" xfId="64" applyFont="1" applyFill="1" applyBorder="1" applyAlignment="1">
      <alignment vertical="center"/>
      <protection/>
    </xf>
    <xf numFmtId="0" fontId="52" fillId="0" borderId="0" xfId="69" applyFont="1" applyFill="1" applyBorder="1" applyAlignment="1">
      <alignment horizontal="left" vertical="center"/>
      <protection/>
    </xf>
    <xf numFmtId="0" fontId="52" fillId="0" borderId="0" xfId="69" applyNumberFormat="1" applyFont="1" applyFill="1" applyBorder="1" applyAlignment="1">
      <alignment horizontal="left" vertical="center"/>
      <protection/>
    </xf>
    <xf numFmtId="0" fontId="29" fillId="0" borderId="0" xfId="69" applyFont="1" applyFill="1" applyBorder="1" applyAlignment="1">
      <alignment horizontal="center" vertical="center"/>
      <protection/>
    </xf>
    <xf numFmtId="0" fontId="29" fillId="0" borderId="0" xfId="69" applyNumberFormat="1" applyFont="1" applyFill="1" applyBorder="1" applyAlignment="1">
      <alignment horizontal="center" vertical="center"/>
      <protection/>
    </xf>
    <xf numFmtId="0" fontId="29" fillId="0" borderId="0" xfId="64" applyFont="1" applyFill="1" applyBorder="1" applyAlignment="1">
      <alignment vertical="center"/>
      <protection/>
    </xf>
    <xf numFmtId="0" fontId="18" fillId="0" borderId="0" xfId="69" applyFont="1" applyFill="1" applyBorder="1" applyAlignment="1">
      <alignment horizontal="center" vertical="center"/>
      <protection/>
    </xf>
    <xf numFmtId="0" fontId="19" fillId="0" borderId="11" xfId="69" applyFont="1" applyFill="1" applyBorder="1" applyAlignment="1">
      <alignment horizontal="right" vertical="center"/>
      <protection/>
    </xf>
    <xf numFmtId="0" fontId="19" fillId="0" borderId="11" xfId="69" applyNumberFormat="1" applyFont="1" applyFill="1" applyBorder="1" applyAlignment="1">
      <alignment horizontal="right" vertical="center"/>
      <protection/>
    </xf>
    <xf numFmtId="0" fontId="21" fillId="0" borderId="0" xfId="64" applyFont="1" applyFill="1" applyBorder="1" applyAlignment="1">
      <alignment vertical="center"/>
      <protection/>
    </xf>
    <xf numFmtId="0" fontId="19" fillId="33" borderId="9" xfId="0" applyNumberFormat="1" applyFont="1" applyFill="1" applyBorder="1" applyAlignment="1" applyProtection="1">
      <alignment horizontal="center" vertical="center"/>
      <protection/>
    </xf>
    <xf numFmtId="3" fontId="26" fillId="0" borderId="22" xfId="0" applyNumberFormat="1" applyFont="1" applyFill="1" applyBorder="1" applyAlignment="1" applyProtection="1">
      <alignment horizontal="right" vertical="center"/>
      <protection/>
    </xf>
    <xf numFmtId="0" fontId="26" fillId="0" borderId="18" xfId="0" applyNumberFormat="1" applyFont="1" applyFill="1" applyBorder="1" applyAlignment="1" applyProtection="1">
      <alignment horizontal="left" vertical="center"/>
      <protection/>
    </xf>
    <xf numFmtId="3" fontId="26" fillId="0" borderId="23" xfId="0" applyNumberFormat="1" applyFont="1" applyFill="1" applyBorder="1" applyAlignment="1" applyProtection="1">
      <alignment horizontal="right" vertical="center"/>
      <protection/>
    </xf>
    <xf numFmtId="0" fontId="21" fillId="33" borderId="0" xfId="0" applyFont="1" applyFill="1" applyAlignment="1" applyProtection="1">
      <alignment vertical="center"/>
      <protection locked="0"/>
    </xf>
    <xf numFmtId="182" fontId="26" fillId="33" borderId="0" xfId="0" applyNumberFormat="1" applyFont="1" applyFill="1" applyAlignment="1" applyProtection="1">
      <alignment vertical="center"/>
      <protection locked="0"/>
    </xf>
    <xf numFmtId="0" fontId="28" fillId="33" borderId="0" xfId="0" applyFont="1" applyFill="1" applyAlignment="1" applyProtection="1">
      <alignment vertical="center"/>
      <protection locked="0"/>
    </xf>
    <xf numFmtId="0" fontId="53" fillId="33" borderId="0" xfId="0" applyFont="1" applyFill="1" applyAlignment="1" applyProtection="1">
      <alignment horizontal="center" vertical="center"/>
      <protection locked="0"/>
    </xf>
    <xf numFmtId="182" fontId="39" fillId="33" borderId="0" xfId="0" applyNumberFormat="1" applyFont="1" applyFill="1" applyAlignment="1" applyProtection="1">
      <alignment horizontal="center" vertical="center"/>
      <protection locked="0"/>
    </xf>
    <xf numFmtId="0" fontId="21" fillId="33" borderId="0" xfId="0" applyFont="1" applyFill="1" applyBorder="1" applyAlignment="1" applyProtection="1">
      <alignment horizontal="center" vertical="center"/>
      <protection locked="0"/>
    </xf>
    <xf numFmtId="0" fontId="19" fillId="33" borderId="18" xfId="0" applyFont="1" applyFill="1" applyBorder="1" applyAlignment="1" applyProtection="1">
      <alignment horizontal="center" vertical="center"/>
      <protection locked="0"/>
    </xf>
    <xf numFmtId="182" fontId="39" fillId="33" borderId="19" xfId="0" applyNumberFormat="1" applyFont="1" applyFill="1" applyBorder="1" applyAlignment="1" applyProtection="1">
      <alignment horizontal="center" vertical="center"/>
      <protection locked="0"/>
    </xf>
    <xf numFmtId="0" fontId="19" fillId="33" borderId="19" xfId="0" applyFont="1" applyFill="1" applyBorder="1" applyAlignment="1" applyProtection="1">
      <alignment horizontal="center" vertical="center"/>
      <protection locked="0"/>
    </xf>
    <xf numFmtId="0" fontId="19" fillId="33" borderId="9" xfId="0" applyFont="1" applyFill="1" applyBorder="1" applyAlignment="1" applyProtection="1">
      <alignment horizontal="center" vertical="center"/>
      <protection locked="0"/>
    </xf>
    <xf numFmtId="182" fontId="19" fillId="33" borderId="9" xfId="0" applyNumberFormat="1" applyFont="1" applyFill="1" applyBorder="1" applyAlignment="1" applyProtection="1">
      <alignment horizontal="center" vertical="center"/>
      <protection locked="0"/>
    </xf>
    <xf numFmtId="0" fontId="39" fillId="33" borderId="9" xfId="0" applyFont="1" applyFill="1" applyBorder="1" applyAlignment="1" applyProtection="1">
      <alignment horizontal="left" vertical="center"/>
      <protection locked="0"/>
    </xf>
    <xf numFmtId="182" fontId="39" fillId="33" borderId="9" xfId="0" applyNumberFormat="1" applyFont="1" applyFill="1" applyBorder="1" applyAlignment="1" applyProtection="1">
      <alignment vertical="center"/>
      <protection locked="0"/>
    </xf>
    <xf numFmtId="3" fontId="39" fillId="33" borderId="9" xfId="0" applyNumberFormat="1" applyFont="1" applyFill="1" applyBorder="1" applyAlignment="1" applyProtection="1">
      <alignment vertical="center"/>
      <protection locked="0"/>
    </xf>
    <xf numFmtId="1" fontId="39" fillId="33" borderId="9" xfId="0" applyNumberFormat="1" applyFont="1" applyFill="1" applyBorder="1" applyAlignment="1" applyProtection="1">
      <alignment vertical="center"/>
      <protection locked="0"/>
    </xf>
    <xf numFmtId="1" fontId="26" fillId="33" borderId="9" xfId="0" applyNumberFormat="1" applyFont="1" applyFill="1" applyBorder="1" applyAlignment="1" applyProtection="1">
      <alignment horizontal="left" vertical="center"/>
      <protection locked="0"/>
    </xf>
    <xf numFmtId="182" fontId="26" fillId="33" borderId="9" xfId="0" applyNumberFormat="1" applyFont="1" applyFill="1" applyBorder="1" applyAlignment="1" applyProtection="1">
      <alignment vertical="center"/>
      <protection locked="0"/>
    </xf>
    <xf numFmtId="1" fontId="26" fillId="33" borderId="9" xfId="0" applyNumberFormat="1" applyFont="1" applyFill="1" applyBorder="1" applyAlignment="1" applyProtection="1">
      <alignment vertical="center"/>
      <protection locked="0"/>
    </xf>
    <xf numFmtId="182" fontId="26" fillId="34" borderId="23" xfId="0" applyNumberFormat="1" applyFont="1" applyFill="1" applyBorder="1" applyAlignment="1" applyProtection="1">
      <alignment horizontal="right" vertical="center"/>
      <protection/>
    </xf>
    <xf numFmtId="182" fontId="26" fillId="34" borderId="9" xfId="0" applyNumberFormat="1" applyFont="1" applyFill="1" applyBorder="1" applyAlignment="1" applyProtection="1">
      <alignment horizontal="right" vertical="center"/>
      <protection/>
    </xf>
    <xf numFmtId="0" fontId="26" fillId="33" borderId="9" xfId="0" applyNumberFormat="1" applyFont="1" applyFill="1" applyBorder="1" applyAlignment="1" applyProtection="1">
      <alignment vertical="center"/>
      <protection locked="0"/>
    </xf>
    <xf numFmtId="3" fontId="26" fillId="33" borderId="9" xfId="0" applyNumberFormat="1" applyFont="1" applyFill="1" applyBorder="1" applyAlignment="1" applyProtection="1">
      <alignment vertical="center"/>
      <protection locked="0"/>
    </xf>
    <xf numFmtId="0" fontId="26" fillId="33" borderId="9" xfId="0" applyFont="1" applyFill="1" applyBorder="1" applyAlignment="1" applyProtection="1">
      <alignment vertical="center" wrapText="1"/>
      <protection locked="0"/>
    </xf>
    <xf numFmtId="182" fontId="26" fillId="33" borderId="9" xfId="0" applyNumberFormat="1" applyFont="1" applyFill="1" applyBorder="1" applyAlignment="1" applyProtection="1">
      <alignment vertical="center" wrapText="1"/>
      <protection locked="0"/>
    </xf>
    <xf numFmtId="0" fontId="26" fillId="33" borderId="9" xfId="0" applyFont="1" applyFill="1" applyBorder="1" applyAlignment="1" applyProtection="1">
      <alignment horizontal="left" vertical="center" wrapText="1"/>
      <protection locked="0"/>
    </xf>
    <xf numFmtId="3" fontId="26" fillId="33" borderId="12" xfId="0" applyNumberFormat="1" applyFont="1" applyFill="1" applyBorder="1" applyAlignment="1" applyProtection="1">
      <alignment vertical="center"/>
      <protection locked="0"/>
    </xf>
    <xf numFmtId="0" fontId="26" fillId="33" borderId="9" xfId="0" applyFont="1" applyFill="1" applyBorder="1" applyAlignment="1" applyProtection="1">
      <alignment vertical="center"/>
      <protection locked="0"/>
    </xf>
    <xf numFmtId="3" fontId="26" fillId="33" borderId="24" xfId="0" applyNumberFormat="1" applyFont="1" applyFill="1" applyBorder="1" applyAlignment="1" applyProtection="1">
      <alignment vertical="center"/>
      <protection locked="0"/>
    </xf>
    <xf numFmtId="0" fontId="39" fillId="33" borderId="9" xfId="0"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36" fillId="33" borderId="10" xfId="68" applyFont="1" applyFill="1" applyBorder="1" applyAlignment="1">
      <alignment vertical="center"/>
      <protection/>
    </xf>
    <xf numFmtId="0" fontId="19" fillId="33" borderId="9" xfId="68" applyFont="1" applyFill="1" applyBorder="1" applyAlignment="1">
      <alignment horizontal="center" vertical="center"/>
      <protection/>
    </xf>
    <xf numFmtId="0" fontId="19" fillId="33" borderId="9" xfId="68" applyFont="1" applyFill="1" applyBorder="1" applyAlignment="1">
      <alignment horizontal="left" vertical="center"/>
      <protection/>
    </xf>
    <xf numFmtId="0" fontId="21" fillId="33" borderId="9" xfId="68" applyFont="1" applyFill="1" applyBorder="1" applyAlignment="1">
      <alignment horizontal="left" vertical="center" indent="1"/>
      <protection/>
    </xf>
    <xf numFmtId="0" fontId="21" fillId="33" borderId="9" xfId="68" applyNumberFormat="1" applyFont="1" applyFill="1" applyBorder="1" applyAlignment="1">
      <alignment vertical="center"/>
      <protection/>
    </xf>
    <xf numFmtId="0" fontId="19" fillId="0" borderId="9" xfId="68" applyFont="1" applyFill="1" applyBorder="1" applyAlignment="1">
      <alignment vertical="center"/>
      <protection/>
    </xf>
    <xf numFmtId="181" fontId="21" fillId="33" borderId="9" xfId="0" applyNumberFormat="1" applyFont="1" applyFill="1" applyBorder="1" applyAlignment="1">
      <alignment vertical="center"/>
    </xf>
    <xf numFmtId="181" fontId="21" fillId="33" borderId="9" xfId="68" applyNumberFormat="1" applyFont="1" applyFill="1" applyBorder="1" applyAlignment="1">
      <alignment vertical="center"/>
      <protection/>
    </xf>
    <xf numFmtId="0" fontId="21" fillId="0" borderId="0" xfId="0" applyFont="1" applyAlignment="1">
      <alignment vertical="center"/>
    </xf>
    <xf numFmtId="0" fontId="36" fillId="33" borderId="10" xfId="0" applyFont="1" applyFill="1" applyBorder="1" applyAlignment="1">
      <alignment vertical="center"/>
    </xf>
    <xf numFmtId="0" fontId="21" fillId="33" borderId="9" xfId="0" applyNumberFormat="1" applyFont="1" applyFill="1" applyBorder="1" applyAlignment="1">
      <alignment vertical="center"/>
    </xf>
    <xf numFmtId="177" fontId="21" fillId="33" borderId="9" xfId="0" applyNumberFormat="1" applyFont="1" applyFill="1" applyBorder="1" applyAlignment="1">
      <alignment vertical="center"/>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_2016年执行2017年预算（政府预算）" xfId="64"/>
    <cellStyle name="常规 2 2 2" xfId="65"/>
    <cellStyle name="常规 3 2" xfId="66"/>
    <cellStyle name="常规 2 3" xfId="67"/>
    <cellStyle name="常规 4" xfId="68"/>
    <cellStyle name="常规 2" xfId="69"/>
    <cellStyle name="常规 7" xfId="70"/>
    <cellStyle name="常规_2016年执行2017年预算（政府预算）123" xfId="71"/>
    <cellStyle name="常规 4 2" xfId="72"/>
    <cellStyle name="常规_2007人代会数据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zhongxian.gov.cn/zwgk_156/zfxxgkml/hmhlzj/zyzc/202207/t20220705_10888798.html" TargetMode="External" /><Relationship Id="rId2" Type="http://schemas.openxmlformats.org/officeDocument/2006/relationships/hyperlink" Target="http://www.zhongxian.gov.cn/zwgk_156/zfxxgkml/hmhlzj/zyzc/202207/t20220705_10888699.html" TargetMode="External" /><Relationship Id="rId3" Type="http://schemas.openxmlformats.org/officeDocument/2006/relationships/hyperlink" Target="http://www.zhongxian.gov.cn/zwgk_156/zfxxgkml/hmhlzj/zyzc/202206/t20220610_10802623.html" TargetMode="External" /><Relationship Id="rId4" Type="http://schemas.openxmlformats.org/officeDocument/2006/relationships/hyperlink" Target="http://www.zhongxian.gov.cn/zwgk_156/zfxxgkml/hmhlzj/zyzc/202207/t20220705_10888765.html" TargetMode="External" /><Relationship Id="rId5" Type="http://schemas.openxmlformats.org/officeDocument/2006/relationships/hyperlink" Target="http://www.zhongxian.gov.cn/zwgk_156/zfxxgkml/hmhlzj/zyzc/202206/t20220623_10851208.html" TargetMode="External" /><Relationship Id="rId6" Type="http://schemas.openxmlformats.org/officeDocument/2006/relationships/hyperlink" Target="http://www.zhongxian.gov.cn/zwgk_156/zfxxgkml/hmhlzj/zyzc/202207/t20220705_10888866.html" TargetMode="External" /><Relationship Id="rId7" Type="http://schemas.openxmlformats.org/officeDocument/2006/relationships/hyperlink" Target="http://www.zhongxian.gov.cn/zwgk_156/zfxxgkml/hmhlzj/zyzc/202207/t20220705_10888956.html" TargetMode="External" /><Relationship Id="rId8" Type="http://schemas.openxmlformats.org/officeDocument/2006/relationships/hyperlink" Target="http://www.zhongxian.gov.cn/zwgk_156/zfxxgkml/hmhlzj/zyzc/202207/t20220705_10888926.html" TargetMode="External" /><Relationship Id="rId9" Type="http://schemas.openxmlformats.org/officeDocument/2006/relationships/hyperlink" Target="http://www.zhongxian.gov.cn/zwgk_156/zfxxgkml/hmhlzj/zyzc/202212/t20221212_11374658.html" TargetMode="External" /><Relationship Id="rId10" Type="http://schemas.openxmlformats.org/officeDocument/2006/relationships/hyperlink" Target="http://www.zhongxian.gov.cn/zwgk_156/zfxxgkml/hmhlzj/zyzc/202212/t20221212_11374730.html" TargetMode="External" /><Relationship Id="rId11" Type="http://schemas.openxmlformats.org/officeDocument/2006/relationships/hyperlink" Target="http://www.zhongxian.gov.cn/zwgk_156/zfxxgkml/hmhlzj/zyzc/202212/t20221212_11374682.html" TargetMode="External" /></Relationships>
</file>

<file path=xl/worksheets/sheet1.xml><?xml version="1.0" encoding="utf-8"?>
<worksheet xmlns="http://schemas.openxmlformats.org/spreadsheetml/2006/main" xmlns:r="http://schemas.openxmlformats.org/officeDocument/2006/relationships">
  <dimension ref="A1:K37"/>
  <sheetViews>
    <sheetView tabSelected="1" zoomScaleSheetLayoutView="100" workbookViewId="0" topLeftCell="A1">
      <selection activeCell="L20" sqref="L20"/>
    </sheetView>
  </sheetViews>
  <sheetFormatPr defaultColWidth="40.375" defaultRowHeight="14.25"/>
  <cols>
    <col min="1" max="1" width="33.00390625" style="308" customWidth="1"/>
    <col min="2" max="4" width="12.125" style="308" customWidth="1"/>
    <col min="5" max="5" width="8.25390625" style="308" customWidth="1"/>
    <col min="6" max="6" width="29.875" style="308" customWidth="1"/>
    <col min="7" max="9" width="10.375" style="308" customWidth="1"/>
    <col min="10" max="10" width="10.125" style="308" customWidth="1"/>
    <col min="11" max="11" width="9.875" style="308" customWidth="1"/>
    <col min="12" max="254" width="40.375" style="308" customWidth="1"/>
    <col min="255" max="16384" width="40.375" style="401" customWidth="1"/>
  </cols>
  <sheetData>
    <row r="1" s="308" customFormat="1" ht="20.25">
      <c r="A1" s="278" t="s">
        <v>0</v>
      </c>
    </row>
    <row r="2" spans="1:10" s="308" customFormat="1" ht="21" customHeight="1">
      <c r="A2" s="312" t="s">
        <v>1</v>
      </c>
      <c r="B2" s="312"/>
      <c r="C2" s="312"/>
      <c r="D2" s="312"/>
      <c r="E2" s="312"/>
      <c r="F2" s="312"/>
      <c r="G2" s="312"/>
      <c r="H2" s="312"/>
      <c r="I2" s="312"/>
      <c r="J2" s="312"/>
    </row>
    <row r="3" spans="1:10" s="308" customFormat="1" ht="15" customHeight="1">
      <c r="A3" s="313"/>
      <c r="B3" s="313"/>
      <c r="C3" s="313"/>
      <c r="D3" s="313"/>
      <c r="E3" s="313"/>
      <c r="F3" s="313"/>
      <c r="G3" s="402"/>
      <c r="H3" s="323" t="s">
        <v>2</v>
      </c>
      <c r="I3" s="323"/>
      <c r="J3" s="323"/>
    </row>
    <row r="4" spans="1:10" s="309" customFormat="1" ht="30">
      <c r="A4" s="315" t="s">
        <v>3</v>
      </c>
      <c r="B4" s="316" t="s">
        <v>4</v>
      </c>
      <c r="C4" s="316" t="s">
        <v>5</v>
      </c>
      <c r="D4" s="316" t="s">
        <v>6</v>
      </c>
      <c r="E4" s="316" t="s">
        <v>7</v>
      </c>
      <c r="F4" s="315" t="s">
        <v>3</v>
      </c>
      <c r="G4" s="316" t="s">
        <v>4</v>
      </c>
      <c r="H4" s="316" t="s">
        <v>5</v>
      </c>
      <c r="I4" s="316" t="s">
        <v>6</v>
      </c>
      <c r="J4" s="316" t="s">
        <v>8</v>
      </c>
    </row>
    <row r="5" spans="1:11" s="310" customFormat="1" ht="15.75">
      <c r="A5" s="315" t="s">
        <v>9</v>
      </c>
      <c r="B5" s="105">
        <f>SUM(B6:B7,B31,B35,B36,B37)</f>
        <v>720995</v>
      </c>
      <c r="C5" s="105">
        <f>SUM(C6:C7,C31,C35,C36,C37)</f>
        <v>914843</v>
      </c>
      <c r="D5" s="105">
        <f>SUM(D6:D7,D31,D35,D36,D37)</f>
        <v>978494</v>
      </c>
      <c r="E5" s="105"/>
      <c r="F5" s="315" t="s">
        <v>10</v>
      </c>
      <c r="G5" s="105">
        <f>SUM(G6,G31,G32,G33,G34,G35)</f>
        <v>720995</v>
      </c>
      <c r="H5" s="105">
        <f>SUM(H6,H31,H32,H33,H34,H35)</f>
        <v>914843</v>
      </c>
      <c r="I5" s="105">
        <f>SUM(I6,I31:I36)</f>
        <v>978494</v>
      </c>
      <c r="J5" s="105"/>
      <c r="K5" s="308"/>
    </row>
    <row r="6" spans="1:10" s="308" customFormat="1" ht="15.75">
      <c r="A6" s="319" t="s">
        <v>11</v>
      </c>
      <c r="B6" s="242"/>
      <c r="C6" s="78">
        <v>1704</v>
      </c>
      <c r="D6" s="78">
        <v>1704</v>
      </c>
      <c r="E6" s="242"/>
      <c r="F6" s="319" t="s">
        <v>12</v>
      </c>
      <c r="G6" s="242">
        <f aca="true" t="shared" si="0" ref="G6:I6">SUM(G7:G30)</f>
        <v>563584</v>
      </c>
      <c r="H6" s="242">
        <f t="shared" si="0"/>
        <v>713280</v>
      </c>
      <c r="I6" s="242">
        <f t="shared" si="0"/>
        <v>714303</v>
      </c>
      <c r="J6" s="303">
        <f>I6/635126-1</f>
        <v>0.12466345260625444</v>
      </c>
    </row>
    <row r="7" spans="1:10" s="308" customFormat="1" ht="15.75">
      <c r="A7" s="319" t="s">
        <v>13</v>
      </c>
      <c r="B7" s="105">
        <f>SUM(B8,B23)</f>
        <v>223800</v>
      </c>
      <c r="C7" s="105">
        <f>SUM(C8,C23)</f>
        <v>223800</v>
      </c>
      <c r="D7" s="105">
        <f>SUM(D8,D23)</f>
        <v>225660</v>
      </c>
      <c r="E7" s="303">
        <v>0.142</v>
      </c>
      <c r="F7" s="317" t="s">
        <v>14</v>
      </c>
      <c r="G7" s="117">
        <v>39752</v>
      </c>
      <c r="H7" s="117">
        <v>59278</v>
      </c>
      <c r="I7" s="117">
        <v>51751</v>
      </c>
      <c r="J7" s="404"/>
    </row>
    <row r="8" spans="1:10" s="308" customFormat="1" ht="15.75">
      <c r="A8" s="242" t="s">
        <v>15</v>
      </c>
      <c r="B8" s="242">
        <f>SUM(B9:B22)</f>
        <v>157700</v>
      </c>
      <c r="C8" s="242">
        <f>SUM(C9:C22)</f>
        <v>105000</v>
      </c>
      <c r="D8" s="242">
        <f>SUM(D9:D22)</f>
        <v>106859</v>
      </c>
      <c r="E8" s="303">
        <v>-0.198</v>
      </c>
      <c r="F8" s="317" t="s">
        <v>16</v>
      </c>
      <c r="G8" s="117"/>
      <c r="H8" s="117">
        <v>0</v>
      </c>
      <c r="I8" s="111"/>
      <c r="J8" s="404"/>
    </row>
    <row r="9" spans="1:10" s="308" customFormat="1" ht="15.75">
      <c r="A9" s="317" t="s">
        <v>17</v>
      </c>
      <c r="B9" s="247">
        <v>78000</v>
      </c>
      <c r="C9" s="117">
        <v>44000</v>
      </c>
      <c r="D9" s="247">
        <v>45725</v>
      </c>
      <c r="E9" s="403"/>
      <c r="F9" s="317" t="s">
        <v>18</v>
      </c>
      <c r="G9" s="117">
        <v>18746</v>
      </c>
      <c r="H9" s="117">
        <v>20086</v>
      </c>
      <c r="I9" s="117">
        <v>21384</v>
      </c>
      <c r="J9" s="404"/>
    </row>
    <row r="10" spans="1:10" s="308" customFormat="1" ht="15.75">
      <c r="A10" s="317" t="s">
        <v>19</v>
      </c>
      <c r="B10" s="247"/>
      <c r="C10" s="117"/>
      <c r="D10" s="247"/>
      <c r="E10" s="403"/>
      <c r="F10" s="317" t="s">
        <v>20</v>
      </c>
      <c r="G10" s="117">
        <v>146601</v>
      </c>
      <c r="H10" s="117">
        <v>154400</v>
      </c>
      <c r="I10" s="117">
        <v>155539</v>
      </c>
      <c r="J10" s="404"/>
    </row>
    <row r="11" spans="1:10" s="308" customFormat="1" ht="15.75">
      <c r="A11" s="317" t="s">
        <v>21</v>
      </c>
      <c r="B11" s="247">
        <v>20500</v>
      </c>
      <c r="C11" s="117">
        <v>12100</v>
      </c>
      <c r="D11" s="247">
        <v>12208</v>
      </c>
      <c r="E11" s="403"/>
      <c r="F11" s="317" t="s">
        <v>22</v>
      </c>
      <c r="G11" s="117">
        <v>3767</v>
      </c>
      <c r="H11" s="117">
        <v>3800</v>
      </c>
      <c r="I11" s="117">
        <v>3780</v>
      </c>
      <c r="J11" s="404"/>
    </row>
    <row r="12" spans="1:10" s="308" customFormat="1" ht="15.75">
      <c r="A12" s="317" t="s">
        <v>23</v>
      </c>
      <c r="B12" s="247">
        <v>19500</v>
      </c>
      <c r="C12" s="117">
        <v>17300</v>
      </c>
      <c r="D12" s="247">
        <v>17993</v>
      </c>
      <c r="E12" s="403"/>
      <c r="F12" s="317" t="s">
        <v>24</v>
      </c>
      <c r="G12" s="117">
        <v>8612</v>
      </c>
      <c r="H12" s="117">
        <v>9268</v>
      </c>
      <c r="I12" s="117">
        <v>9301</v>
      </c>
      <c r="J12" s="404"/>
    </row>
    <row r="13" spans="1:10" s="308" customFormat="1" ht="15.75">
      <c r="A13" s="317" t="s">
        <v>25</v>
      </c>
      <c r="B13" s="247">
        <v>3800</v>
      </c>
      <c r="C13" s="117">
        <v>2500</v>
      </c>
      <c r="D13" s="247">
        <v>2483</v>
      </c>
      <c r="E13" s="403"/>
      <c r="F13" s="317" t="s">
        <v>26</v>
      </c>
      <c r="G13" s="117">
        <v>97204</v>
      </c>
      <c r="H13" s="117">
        <v>104615</v>
      </c>
      <c r="I13" s="117">
        <v>100111</v>
      </c>
      <c r="J13" s="404"/>
    </row>
    <row r="14" spans="1:10" s="308" customFormat="1" ht="15.75">
      <c r="A14" s="317" t="s">
        <v>27</v>
      </c>
      <c r="B14" s="247">
        <v>6600</v>
      </c>
      <c r="C14" s="117">
        <v>4400</v>
      </c>
      <c r="D14" s="247">
        <v>4358</v>
      </c>
      <c r="E14" s="403"/>
      <c r="F14" s="317" t="s">
        <v>28</v>
      </c>
      <c r="G14" s="117">
        <v>51279</v>
      </c>
      <c r="H14" s="117">
        <v>68155</v>
      </c>
      <c r="I14" s="117">
        <v>54359</v>
      </c>
      <c r="J14" s="404"/>
    </row>
    <row r="15" spans="1:10" s="308" customFormat="1" ht="15.75">
      <c r="A15" s="317" t="s">
        <v>29</v>
      </c>
      <c r="B15" s="247">
        <v>7000</v>
      </c>
      <c r="C15" s="117">
        <v>6200</v>
      </c>
      <c r="D15" s="247">
        <v>5743</v>
      </c>
      <c r="E15" s="403"/>
      <c r="F15" s="317" t="s">
        <v>30</v>
      </c>
      <c r="G15" s="117">
        <v>16331</v>
      </c>
      <c r="H15" s="117">
        <v>25210</v>
      </c>
      <c r="I15" s="117">
        <v>25288</v>
      </c>
      <c r="J15" s="404"/>
    </row>
    <row r="16" spans="1:10" s="308" customFormat="1" ht="15.75">
      <c r="A16" s="317" t="s">
        <v>31</v>
      </c>
      <c r="B16" s="247">
        <v>3000</v>
      </c>
      <c r="C16" s="117">
        <v>2400</v>
      </c>
      <c r="D16" s="247">
        <v>2267</v>
      </c>
      <c r="E16" s="403"/>
      <c r="F16" s="317" t="s">
        <v>32</v>
      </c>
      <c r="G16" s="117">
        <v>5782</v>
      </c>
      <c r="H16" s="117">
        <v>29308</v>
      </c>
      <c r="I16" s="117">
        <v>18698</v>
      </c>
      <c r="J16" s="404"/>
    </row>
    <row r="17" spans="1:10" s="308" customFormat="1" ht="15.75">
      <c r="A17" s="317" t="s">
        <v>33</v>
      </c>
      <c r="B17" s="247">
        <v>3200</v>
      </c>
      <c r="C17" s="117">
        <v>5200</v>
      </c>
      <c r="D17" s="247">
        <v>4303</v>
      </c>
      <c r="E17" s="403"/>
      <c r="F17" s="317" t="s">
        <v>34</v>
      </c>
      <c r="G17" s="117">
        <v>110911</v>
      </c>
      <c r="H17" s="117">
        <v>115666</v>
      </c>
      <c r="I17" s="117">
        <v>109712</v>
      </c>
      <c r="J17" s="404"/>
    </row>
    <row r="18" spans="1:10" s="308" customFormat="1" ht="15.75">
      <c r="A18" s="317" t="s">
        <v>35</v>
      </c>
      <c r="B18" s="247">
        <v>4000</v>
      </c>
      <c r="C18" s="117">
        <v>1700</v>
      </c>
      <c r="D18" s="247">
        <v>1719</v>
      </c>
      <c r="E18" s="403"/>
      <c r="F18" s="317" t="s">
        <v>36</v>
      </c>
      <c r="G18" s="117">
        <v>14682</v>
      </c>
      <c r="H18" s="117">
        <v>36424</v>
      </c>
      <c r="I18" s="117">
        <v>61744</v>
      </c>
      <c r="J18" s="404"/>
    </row>
    <row r="19" spans="1:10" s="308" customFormat="1" ht="15.75">
      <c r="A19" s="317" t="s">
        <v>37</v>
      </c>
      <c r="B19" s="247">
        <v>600</v>
      </c>
      <c r="C19" s="117">
        <v>400</v>
      </c>
      <c r="D19" s="247">
        <v>407</v>
      </c>
      <c r="E19" s="403"/>
      <c r="F19" s="317" t="s">
        <v>38</v>
      </c>
      <c r="G19" s="117">
        <v>5285</v>
      </c>
      <c r="H19" s="117">
        <v>17474</v>
      </c>
      <c r="I19" s="117">
        <v>29842</v>
      </c>
      <c r="J19" s="404"/>
    </row>
    <row r="20" spans="1:10" s="308" customFormat="1" ht="15.75">
      <c r="A20" s="317" t="s">
        <v>39</v>
      </c>
      <c r="B20" s="247">
        <v>3500</v>
      </c>
      <c r="C20" s="117">
        <v>2300</v>
      </c>
      <c r="D20" s="247">
        <v>2277</v>
      </c>
      <c r="E20" s="403"/>
      <c r="F20" s="317" t="s">
        <v>40</v>
      </c>
      <c r="G20" s="117">
        <v>618</v>
      </c>
      <c r="H20" s="117">
        <v>1084</v>
      </c>
      <c r="I20" s="117">
        <v>1957</v>
      </c>
      <c r="J20" s="404"/>
    </row>
    <row r="21" spans="1:10" s="308" customFormat="1" ht="15.75">
      <c r="A21" s="317" t="s">
        <v>41</v>
      </c>
      <c r="B21" s="247">
        <v>8000</v>
      </c>
      <c r="C21" s="117">
        <v>6500</v>
      </c>
      <c r="D21" s="247">
        <v>7381</v>
      </c>
      <c r="E21" s="403"/>
      <c r="F21" s="317" t="s">
        <v>42</v>
      </c>
      <c r="G21" s="117">
        <v>130</v>
      </c>
      <c r="H21" s="117">
        <v>130</v>
      </c>
      <c r="I21" s="117">
        <v>70</v>
      </c>
      <c r="J21" s="404"/>
    </row>
    <row r="22" spans="1:10" s="308" customFormat="1" ht="15.75">
      <c r="A22" s="317" t="s">
        <v>43</v>
      </c>
      <c r="B22" s="247"/>
      <c r="C22" s="247"/>
      <c r="D22" s="247">
        <v>-5</v>
      </c>
      <c r="E22" s="247"/>
      <c r="F22" s="317" t="s">
        <v>44</v>
      </c>
      <c r="G22" s="117"/>
      <c r="H22" s="117">
        <v>0</v>
      </c>
      <c r="I22" s="117"/>
      <c r="J22" s="404"/>
    </row>
    <row r="23" spans="1:10" s="308" customFormat="1" ht="15.75">
      <c r="A23" s="242" t="s">
        <v>45</v>
      </c>
      <c r="B23" s="242">
        <f>SUM(B24:B30)</f>
        <v>66100</v>
      </c>
      <c r="C23" s="242">
        <f>SUM(C24:C30)</f>
        <v>118800</v>
      </c>
      <c r="D23" s="242">
        <f>SUM(D24:D30)</f>
        <v>118801</v>
      </c>
      <c r="E23" s="303">
        <f>D23/60117-1</f>
        <v>0.976163148527039</v>
      </c>
      <c r="F23" s="317" t="s">
        <v>46</v>
      </c>
      <c r="G23" s="117">
        <v>2999</v>
      </c>
      <c r="H23" s="117">
        <v>19549</v>
      </c>
      <c r="I23" s="117">
        <v>8104</v>
      </c>
      <c r="J23" s="404"/>
    </row>
    <row r="24" spans="1:10" s="308" customFormat="1" ht="15.75">
      <c r="A24" s="247" t="s">
        <v>47</v>
      </c>
      <c r="B24" s="247">
        <v>6500</v>
      </c>
      <c r="C24" s="117">
        <v>4383</v>
      </c>
      <c r="D24" s="247">
        <v>4762</v>
      </c>
      <c r="E24" s="247"/>
      <c r="F24" s="317" t="s">
        <v>48</v>
      </c>
      <c r="G24" s="117">
        <v>17418</v>
      </c>
      <c r="H24" s="117">
        <v>30122</v>
      </c>
      <c r="I24" s="117">
        <v>37967</v>
      </c>
      <c r="J24" s="404"/>
    </row>
    <row r="25" spans="1:10" s="308" customFormat="1" ht="15.75">
      <c r="A25" s="247" t="s">
        <v>49</v>
      </c>
      <c r="B25" s="247">
        <v>2907</v>
      </c>
      <c r="C25" s="117">
        <v>1623</v>
      </c>
      <c r="D25" s="247">
        <v>2221</v>
      </c>
      <c r="E25" s="247"/>
      <c r="F25" s="317" t="s">
        <v>50</v>
      </c>
      <c r="G25" s="117">
        <v>607</v>
      </c>
      <c r="H25" s="117">
        <v>607</v>
      </c>
      <c r="I25" s="117">
        <v>762</v>
      </c>
      <c r="J25" s="404"/>
    </row>
    <row r="26" spans="1:10" s="308" customFormat="1" ht="15.75">
      <c r="A26" s="247" t="s">
        <v>51</v>
      </c>
      <c r="B26" s="247">
        <v>3382</v>
      </c>
      <c r="C26" s="117">
        <v>2490</v>
      </c>
      <c r="D26" s="247">
        <v>3310</v>
      </c>
      <c r="E26" s="247"/>
      <c r="F26" s="317" t="s">
        <v>52</v>
      </c>
      <c r="G26" s="117">
        <v>1419</v>
      </c>
      <c r="H26" s="117">
        <v>2083</v>
      </c>
      <c r="I26" s="117">
        <v>8144</v>
      </c>
      <c r="J26" s="404"/>
    </row>
    <row r="27" spans="1:10" s="308" customFormat="1" ht="15.75">
      <c r="A27" s="247" t="s">
        <v>53</v>
      </c>
      <c r="B27" s="247"/>
      <c r="C27" s="117"/>
      <c r="D27" s="247"/>
      <c r="E27" s="247"/>
      <c r="F27" s="317" t="s">
        <v>54</v>
      </c>
      <c r="G27" s="117"/>
      <c r="H27" s="117"/>
      <c r="I27" s="111"/>
      <c r="J27" s="404"/>
    </row>
    <row r="28" spans="1:10" s="308" customFormat="1" ht="15.75">
      <c r="A28" s="247" t="s">
        <v>55</v>
      </c>
      <c r="B28" s="247">
        <v>52121</v>
      </c>
      <c r="C28" s="117">
        <f>75276+33778</f>
        <v>109054</v>
      </c>
      <c r="D28" s="247">
        <v>107258</v>
      </c>
      <c r="E28" s="247"/>
      <c r="F28" s="317" t="s">
        <v>56</v>
      </c>
      <c r="G28" s="117">
        <v>15794</v>
      </c>
      <c r="H28" s="117">
        <v>16014</v>
      </c>
      <c r="I28" s="117">
        <v>15783</v>
      </c>
      <c r="J28" s="404"/>
    </row>
    <row r="29" spans="1:10" s="308" customFormat="1" ht="15.75">
      <c r="A29" s="320" t="s">
        <v>57</v>
      </c>
      <c r="B29" s="247">
        <v>840</v>
      </c>
      <c r="C29" s="117">
        <v>1100</v>
      </c>
      <c r="D29" s="247">
        <v>1100</v>
      </c>
      <c r="E29" s="247"/>
      <c r="F29" s="317" t="s">
        <v>58</v>
      </c>
      <c r="G29" s="117">
        <v>7</v>
      </c>
      <c r="H29" s="117">
        <v>7</v>
      </c>
      <c r="I29" s="117">
        <v>7</v>
      </c>
      <c r="J29" s="404"/>
    </row>
    <row r="30" spans="1:10" s="308" customFormat="1" ht="15.75">
      <c r="A30" s="247" t="s">
        <v>59</v>
      </c>
      <c r="B30" s="247">
        <v>350</v>
      </c>
      <c r="C30" s="117">
        <v>150</v>
      </c>
      <c r="D30" s="247">
        <v>150</v>
      </c>
      <c r="E30" s="247"/>
      <c r="F30" s="317" t="s">
        <v>60</v>
      </c>
      <c r="G30" s="117">
        <v>5640</v>
      </c>
      <c r="H30" s="117"/>
      <c r="I30" s="117"/>
      <c r="J30" s="404"/>
    </row>
    <row r="31" spans="1:10" s="308" customFormat="1" ht="15.75">
      <c r="A31" s="242" t="s">
        <v>61</v>
      </c>
      <c r="B31" s="242">
        <f>SUM(B32:B34)</f>
        <v>278244</v>
      </c>
      <c r="C31" s="242">
        <f>SUM(C32:C34)</f>
        <v>462017</v>
      </c>
      <c r="D31" s="242">
        <f>SUM(D32:D34)</f>
        <v>466773</v>
      </c>
      <c r="E31" s="242"/>
      <c r="F31" s="242" t="s">
        <v>62</v>
      </c>
      <c r="G31" s="78">
        <v>35411</v>
      </c>
      <c r="H31" s="78">
        <v>35563</v>
      </c>
      <c r="I31" s="78">
        <v>29401</v>
      </c>
      <c r="J31" s="242"/>
    </row>
    <row r="32" spans="1:10" s="308" customFormat="1" ht="15.75">
      <c r="A32" s="317" t="s">
        <v>63</v>
      </c>
      <c r="B32" s="247">
        <v>4807</v>
      </c>
      <c r="C32" s="247">
        <v>4807</v>
      </c>
      <c r="D32" s="117">
        <v>4807</v>
      </c>
      <c r="E32" s="247"/>
      <c r="F32" s="319" t="s">
        <v>64</v>
      </c>
      <c r="G32" s="78">
        <v>122000</v>
      </c>
      <c r="H32" s="78">
        <v>122000</v>
      </c>
      <c r="I32" s="242">
        <v>122200</v>
      </c>
      <c r="J32" s="247"/>
    </row>
    <row r="33" spans="1:11" s="313" customFormat="1" ht="15.75">
      <c r="A33" s="317" t="s">
        <v>65</v>
      </c>
      <c r="B33" s="247">
        <v>244316</v>
      </c>
      <c r="C33" s="247">
        <f>375109-85</f>
        <v>375024</v>
      </c>
      <c r="D33" s="117">
        <v>382613</v>
      </c>
      <c r="E33" s="247"/>
      <c r="F33" s="319" t="s">
        <v>66</v>
      </c>
      <c r="G33" s="242"/>
      <c r="H33" s="78">
        <v>44000</v>
      </c>
      <c r="I33" s="242"/>
      <c r="J33" s="242"/>
      <c r="K33" s="308"/>
    </row>
    <row r="34" spans="1:10" s="308" customFormat="1" ht="15.75">
      <c r="A34" s="317" t="s">
        <v>67</v>
      </c>
      <c r="B34" s="247">
        <v>29121</v>
      </c>
      <c r="C34" s="247">
        <v>82186</v>
      </c>
      <c r="D34" s="117">
        <v>79353</v>
      </c>
      <c r="E34" s="247"/>
      <c r="F34" s="319" t="s">
        <v>68</v>
      </c>
      <c r="G34" s="399"/>
      <c r="H34" s="399"/>
      <c r="I34" s="242">
        <v>43489</v>
      </c>
      <c r="J34" s="399"/>
    </row>
    <row r="35" spans="1:10" s="308" customFormat="1" ht="15.75">
      <c r="A35" s="242" t="s">
        <v>69</v>
      </c>
      <c r="B35" s="78">
        <v>122000</v>
      </c>
      <c r="C35" s="78">
        <v>166000</v>
      </c>
      <c r="D35" s="78">
        <v>166000</v>
      </c>
      <c r="E35" s="242"/>
      <c r="F35" s="319" t="s">
        <v>70</v>
      </c>
      <c r="G35" s="247"/>
      <c r="H35" s="247"/>
      <c r="I35" s="247"/>
      <c r="J35" s="247"/>
    </row>
    <row r="36" spans="1:10" s="308" customFormat="1" ht="15.75">
      <c r="A36" s="242" t="s">
        <v>71</v>
      </c>
      <c r="B36" s="78">
        <v>1951</v>
      </c>
      <c r="C36" s="78">
        <v>1951</v>
      </c>
      <c r="D36" s="78">
        <v>1483</v>
      </c>
      <c r="E36" s="242"/>
      <c r="F36" s="319" t="s">
        <v>72</v>
      </c>
      <c r="G36" s="247"/>
      <c r="H36" s="247"/>
      <c r="I36" s="242">
        <v>69101</v>
      </c>
      <c r="J36" s="247"/>
    </row>
    <row r="37" spans="1:10" s="308" customFormat="1" ht="15.75">
      <c r="A37" s="242" t="s">
        <v>73</v>
      </c>
      <c r="B37" s="78">
        <v>95000</v>
      </c>
      <c r="C37" s="78">
        <v>59371</v>
      </c>
      <c r="D37" s="78">
        <v>116874</v>
      </c>
      <c r="E37" s="242"/>
      <c r="F37" s="247"/>
      <c r="G37" s="247"/>
      <c r="H37" s="247"/>
      <c r="I37" s="247"/>
      <c r="J37" s="247"/>
    </row>
    <row r="38" s="308" customFormat="1" ht="15.75"/>
  </sheetData>
  <sheetProtection/>
  <mergeCells count="2">
    <mergeCell ref="A2:J2"/>
    <mergeCell ref="H3:J3"/>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J9"/>
  <sheetViews>
    <sheetView zoomScaleSheetLayoutView="100" workbookViewId="0" topLeftCell="A1">
      <selection activeCell="H3" sqref="H3:J3"/>
    </sheetView>
  </sheetViews>
  <sheetFormatPr defaultColWidth="9.00390625" defaultRowHeight="21" customHeight="1"/>
  <cols>
    <col min="1" max="1" width="24.125" style="55" customWidth="1"/>
    <col min="2" max="5" width="10.75390625" style="55" customWidth="1"/>
    <col min="6" max="6" width="24.125" style="55" customWidth="1"/>
    <col min="7" max="9" width="10.75390625" style="55" customWidth="1"/>
    <col min="10" max="10" width="10.375" style="55" customWidth="1"/>
    <col min="11" max="16384" width="9.00390625" style="55" customWidth="1"/>
  </cols>
  <sheetData>
    <row r="1" s="55" customFormat="1" ht="20.25">
      <c r="A1" s="73" t="s">
        <v>1554</v>
      </c>
    </row>
    <row r="2" spans="1:10" s="239" customFormat="1" ht="45.75" customHeight="1">
      <c r="A2" s="58" t="s">
        <v>1555</v>
      </c>
      <c r="B2" s="58"/>
      <c r="C2" s="58"/>
      <c r="D2" s="58"/>
      <c r="E2" s="58"/>
      <c r="F2" s="58"/>
      <c r="G2" s="58"/>
      <c r="H2" s="58"/>
      <c r="I2" s="58"/>
      <c r="J2" s="58"/>
    </row>
    <row r="3" spans="1:10" s="239" customFormat="1" ht="45.75" customHeight="1">
      <c r="A3" s="59"/>
      <c r="B3" s="59"/>
      <c r="C3" s="59"/>
      <c r="D3" s="59"/>
      <c r="E3" s="59"/>
      <c r="F3" s="59"/>
      <c r="H3" s="276" t="s">
        <v>1210</v>
      </c>
      <c r="I3" s="277"/>
      <c r="J3" s="277"/>
    </row>
    <row r="4" spans="1:10" s="240" customFormat="1" ht="45.75" customHeight="1">
      <c r="A4" s="61" t="s">
        <v>3</v>
      </c>
      <c r="B4" s="63" t="s">
        <v>4</v>
      </c>
      <c r="C4" s="63" t="s">
        <v>5</v>
      </c>
      <c r="D4" s="63" t="s">
        <v>6</v>
      </c>
      <c r="E4" s="63" t="s">
        <v>8</v>
      </c>
      <c r="F4" s="61" t="s">
        <v>3</v>
      </c>
      <c r="G4" s="63" t="s">
        <v>4</v>
      </c>
      <c r="H4" s="63" t="s">
        <v>5</v>
      </c>
      <c r="I4" s="63" t="s">
        <v>6</v>
      </c>
      <c r="J4" s="63" t="s">
        <v>8</v>
      </c>
    </row>
    <row r="5" spans="1:10" s="240" customFormat="1" ht="45.75" customHeight="1">
      <c r="A5" s="61" t="s">
        <v>9</v>
      </c>
      <c r="B5" s="64">
        <f aca="true" t="shared" si="0" ref="B5:I5">SUM(B6:B8)</f>
        <v>1000</v>
      </c>
      <c r="C5" s="64">
        <f t="shared" si="0"/>
        <v>1000</v>
      </c>
      <c r="D5" s="64">
        <f t="shared" si="0"/>
        <v>1000</v>
      </c>
      <c r="E5" s="64"/>
      <c r="F5" s="61" t="s">
        <v>10</v>
      </c>
      <c r="G5" s="64">
        <f t="shared" si="0"/>
        <v>1000</v>
      </c>
      <c r="H5" s="64">
        <f t="shared" si="0"/>
        <v>1000</v>
      </c>
      <c r="I5" s="64">
        <f t="shared" si="0"/>
        <v>1000</v>
      </c>
      <c r="J5" s="64"/>
    </row>
    <row r="6" spans="1:10" s="239" customFormat="1" ht="45.75" customHeight="1">
      <c r="A6" s="68" t="s">
        <v>1270</v>
      </c>
      <c r="B6" s="64"/>
      <c r="C6" s="64"/>
      <c r="D6" s="64"/>
      <c r="E6" s="64"/>
      <c r="F6" s="65" t="s">
        <v>12</v>
      </c>
      <c r="G6" s="64"/>
      <c r="H6" s="64"/>
      <c r="I6" s="64"/>
      <c r="J6" s="64"/>
    </row>
    <row r="7" spans="1:10" s="239" customFormat="1" ht="45.75" customHeight="1">
      <c r="A7" s="65" t="s">
        <v>13</v>
      </c>
      <c r="B7" s="64">
        <v>1000</v>
      </c>
      <c r="C7" s="64">
        <v>1000</v>
      </c>
      <c r="D7" s="64">
        <v>1000</v>
      </c>
      <c r="E7" s="66">
        <v>1.5</v>
      </c>
      <c r="F7" s="67" t="s">
        <v>1552</v>
      </c>
      <c r="G7" s="64">
        <v>1000</v>
      </c>
      <c r="H7" s="64">
        <v>1000</v>
      </c>
      <c r="I7" s="64">
        <v>1000</v>
      </c>
      <c r="J7" s="66">
        <v>1.5</v>
      </c>
    </row>
    <row r="8" spans="1:10" s="239" customFormat="1" ht="45.75" customHeight="1">
      <c r="A8" s="67" t="s">
        <v>61</v>
      </c>
      <c r="B8" s="64"/>
      <c r="C8" s="64"/>
      <c r="D8" s="64"/>
      <c r="E8" s="64"/>
      <c r="F8" s="127" t="s">
        <v>1556</v>
      </c>
      <c r="G8" s="64"/>
      <c r="H8" s="64"/>
      <c r="I8" s="64"/>
      <c r="J8" s="64"/>
    </row>
    <row r="9" spans="1:10" s="239" customFormat="1" ht="45.75" customHeight="1">
      <c r="A9" s="69"/>
      <c r="B9" s="70"/>
      <c r="C9" s="70"/>
      <c r="D9" s="70"/>
      <c r="E9" s="70"/>
      <c r="F9" s="69"/>
      <c r="G9" s="70"/>
      <c r="H9" s="70"/>
      <c r="I9" s="70"/>
      <c r="J9" s="64"/>
    </row>
  </sheetData>
  <sheetProtection/>
  <mergeCells count="2">
    <mergeCell ref="A2:J2"/>
    <mergeCell ref="H3:J3"/>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9" sqref="A9:G9"/>
    </sheetView>
  </sheetViews>
  <sheetFormatPr defaultColWidth="8.75390625" defaultRowHeight="14.25"/>
  <cols>
    <col min="1" max="1" width="24.25390625" style="262" customWidth="1"/>
    <col min="2" max="7" width="15.25390625" style="262" customWidth="1"/>
    <col min="8" max="8" width="10.875" style="262" customWidth="1"/>
    <col min="9" max="9" width="9.125" style="262" customWidth="1"/>
    <col min="10" max="10" width="10.625" style="262" customWidth="1"/>
    <col min="11" max="32" width="9.00390625" style="262" bestFit="1" customWidth="1"/>
    <col min="33" max="16384" width="8.75390625" style="262" customWidth="1"/>
  </cols>
  <sheetData>
    <row r="1" spans="1:5" s="261" customFormat="1" ht="18">
      <c r="A1" s="263" t="s">
        <v>1557</v>
      </c>
      <c r="B1" s="264"/>
      <c r="C1" s="264"/>
      <c r="D1" s="264"/>
      <c r="E1" s="265"/>
    </row>
    <row r="2" spans="1:10" s="262" customFormat="1" ht="25.5" customHeight="1">
      <c r="A2" s="266" t="s">
        <v>1558</v>
      </c>
      <c r="B2" s="267"/>
      <c r="C2" s="267"/>
      <c r="D2" s="267"/>
      <c r="E2" s="267"/>
      <c r="F2" s="267"/>
      <c r="G2" s="267"/>
      <c r="H2" s="268"/>
      <c r="I2" s="268"/>
      <c r="J2" s="268"/>
    </row>
    <row r="3" spans="1:10" s="262" customFormat="1" ht="21.75" customHeight="1">
      <c r="A3" s="269"/>
      <c r="B3" s="269"/>
      <c r="C3" s="270"/>
      <c r="D3" s="270"/>
      <c r="E3" s="270"/>
      <c r="F3" s="270"/>
      <c r="G3" s="271" t="s">
        <v>1559</v>
      </c>
      <c r="H3" s="268"/>
      <c r="I3" s="268"/>
      <c r="J3" s="268"/>
    </row>
    <row r="4" spans="1:10" s="262" customFormat="1" ht="48.75" customHeight="1">
      <c r="A4" s="272" t="s">
        <v>1560</v>
      </c>
      <c r="B4" s="272" t="s">
        <v>1561</v>
      </c>
      <c r="C4" s="272"/>
      <c r="D4" s="272"/>
      <c r="E4" s="272" t="s">
        <v>1562</v>
      </c>
      <c r="F4" s="272"/>
      <c r="G4" s="272"/>
      <c r="H4" s="268"/>
      <c r="I4" s="268"/>
      <c r="J4" s="268"/>
    </row>
    <row r="5" spans="1:10" s="262" customFormat="1" ht="48.75" customHeight="1">
      <c r="A5" s="272"/>
      <c r="B5" s="273"/>
      <c r="C5" s="272" t="s">
        <v>1563</v>
      </c>
      <c r="D5" s="272" t="s">
        <v>1564</v>
      </c>
      <c r="E5" s="273"/>
      <c r="F5" s="272" t="s">
        <v>1563</v>
      </c>
      <c r="G5" s="272" t="s">
        <v>1564</v>
      </c>
      <c r="H5" s="268"/>
      <c r="I5" s="268"/>
      <c r="J5" s="268"/>
    </row>
    <row r="6" spans="1:10" s="262" customFormat="1" ht="48.75" customHeight="1">
      <c r="A6" s="272" t="s">
        <v>1565</v>
      </c>
      <c r="B6" s="272" t="s">
        <v>1566</v>
      </c>
      <c r="C6" s="272" t="s">
        <v>1567</v>
      </c>
      <c r="D6" s="272" t="s">
        <v>1568</v>
      </c>
      <c r="E6" s="272" t="s">
        <v>1569</v>
      </c>
      <c r="F6" s="272" t="s">
        <v>1570</v>
      </c>
      <c r="G6" s="272" t="s">
        <v>1571</v>
      </c>
      <c r="H6" s="268"/>
      <c r="I6" s="268"/>
      <c r="J6" s="268"/>
    </row>
    <row r="7" spans="1:10" s="262" customFormat="1" ht="48.75" customHeight="1">
      <c r="A7" s="274" t="s">
        <v>1572</v>
      </c>
      <c r="B7" s="275">
        <f>SUM(C7:D7)</f>
        <v>1219000</v>
      </c>
      <c r="C7" s="275">
        <v>480000</v>
      </c>
      <c r="D7" s="275">
        <v>739000</v>
      </c>
      <c r="E7" s="275">
        <f>SUM(F7:G7)</f>
        <v>1218804</v>
      </c>
      <c r="F7" s="275">
        <v>479804</v>
      </c>
      <c r="G7" s="275">
        <v>739000</v>
      </c>
      <c r="H7" s="268"/>
      <c r="I7" s="268"/>
      <c r="J7" s="268"/>
    </row>
    <row r="8" spans="1:10" s="262" customFormat="1" ht="17.25" customHeight="1">
      <c r="A8" s="269" t="s">
        <v>1573</v>
      </c>
      <c r="B8" s="269"/>
      <c r="C8" s="269"/>
      <c r="D8" s="269"/>
      <c r="E8" s="269"/>
      <c r="F8" s="269"/>
      <c r="G8" s="269"/>
      <c r="H8" s="268"/>
      <c r="I8" s="268"/>
      <c r="J8" s="268"/>
    </row>
    <row r="9" spans="1:10" s="262" customFormat="1" ht="17.25" customHeight="1">
      <c r="A9" s="269" t="s">
        <v>1574</v>
      </c>
      <c r="B9" s="269"/>
      <c r="C9" s="269"/>
      <c r="D9" s="269"/>
      <c r="E9" s="269"/>
      <c r="F9" s="269"/>
      <c r="G9" s="269"/>
      <c r="H9" s="268"/>
      <c r="I9" s="268"/>
      <c r="J9" s="268"/>
    </row>
    <row r="10" spans="1:10" s="262" customFormat="1" ht="15.75">
      <c r="A10" s="268"/>
      <c r="B10" s="268"/>
      <c r="C10" s="268"/>
      <c r="D10" s="268"/>
      <c r="E10" s="268"/>
      <c r="F10" s="268"/>
      <c r="G10" s="268"/>
      <c r="H10" s="268"/>
      <c r="I10" s="268"/>
      <c r="J10" s="268"/>
    </row>
    <row r="11" spans="1:10" s="262" customFormat="1" ht="15.75">
      <c r="A11" s="268"/>
      <c r="B11" s="268"/>
      <c r="C11" s="268"/>
      <c r="D11" s="268"/>
      <c r="E11" s="268"/>
      <c r="F11" s="268"/>
      <c r="G11" s="268"/>
      <c r="H11" s="268"/>
      <c r="I11" s="268"/>
      <c r="J11" s="268"/>
    </row>
    <row r="12" spans="1:10" s="262" customFormat="1" ht="15.75">
      <c r="A12" s="268"/>
      <c r="B12" s="268"/>
      <c r="C12" s="268"/>
      <c r="D12" s="268"/>
      <c r="E12" s="268"/>
      <c r="F12" s="268"/>
      <c r="G12" s="268"/>
      <c r="H12" s="268"/>
      <c r="I12" s="268"/>
      <c r="J12" s="268"/>
    </row>
    <row r="13" spans="1:10" s="262" customFormat="1" ht="15.75">
      <c r="A13" s="268"/>
      <c r="B13" s="268"/>
      <c r="C13" s="268"/>
      <c r="D13" s="268"/>
      <c r="E13" s="268"/>
      <c r="F13" s="268"/>
      <c r="G13" s="268"/>
      <c r="H13" s="268"/>
      <c r="I13" s="268"/>
      <c r="J13" s="268"/>
    </row>
    <row r="14" spans="1:10" s="262" customFormat="1" ht="15.75">
      <c r="A14" s="268"/>
      <c r="B14" s="268"/>
      <c r="C14" s="268"/>
      <c r="D14" s="268"/>
      <c r="E14" s="268"/>
      <c r="F14" s="268"/>
      <c r="G14" s="268"/>
      <c r="H14" s="268"/>
      <c r="I14" s="268"/>
      <c r="J14" s="268"/>
    </row>
    <row r="15" spans="1:10" s="262" customFormat="1" ht="15.75">
      <c r="A15" s="268"/>
      <c r="B15" s="268"/>
      <c r="C15" s="268"/>
      <c r="D15" s="268"/>
      <c r="E15" s="268"/>
      <c r="F15" s="268"/>
      <c r="G15" s="268"/>
      <c r="H15" s="268"/>
      <c r="I15" s="268"/>
      <c r="J15" s="268"/>
    </row>
    <row r="16" spans="1:10" s="262" customFormat="1" ht="15.75">
      <c r="A16" s="268"/>
      <c r="B16" s="268"/>
      <c r="C16" s="268"/>
      <c r="D16" s="268"/>
      <c r="E16" s="268"/>
      <c r="F16" s="268"/>
      <c r="G16" s="268"/>
      <c r="H16" s="268"/>
      <c r="I16" s="268"/>
      <c r="J16" s="268"/>
    </row>
    <row r="17" spans="1:10" s="262" customFormat="1" ht="15.75">
      <c r="A17" s="268"/>
      <c r="B17" s="268"/>
      <c r="C17" s="268"/>
      <c r="D17" s="268"/>
      <c r="E17" s="268"/>
      <c r="F17" s="268"/>
      <c r="G17" s="268"/>
      <c r="H17" s="268"/>
      <c r="I17" s="268"/>
      <c r="J17" s="268"/>
    </row>
    <row r="18" spans="1:10" s="262" customFormat="1" ht="15.75">
      <c r="A18" s="268"/>
      <c r="B18" s="268"/>
      <c r="C18" s="268"/>
      <c r="D18" s="268"/>
      <c r="E18" s="268"/>
      <c r="F18" s="268"/>
      <c r="G18" s="268"/>
      <c r="H18" s="268"/>
      <c r="I18" s="268"/>
      <c r="J18" s="268"/>
    </row>
    <row r="19" spans="1:10" s="262" customFormat="1" ht="15.75">
      <c r="A19" s="268"/>
      <c r="B19" s="268"/>
      <c r="C19" s="268"/>
      <c r="D19" s="268"/>
      <c r="E19" s="268"/>
      <c r="F19" s="268"/>
      <c r="G19" s="268"/>
      <c r="H19" s="268"/>
      <c r="I19" s="268"/>
      <c r="J19" s="268"/>
    </row>
    <row r="20" spans="1:10" s="262" customFormat="1" ht="15.75">
      <c r="A20" s="268"/>
      <c r="B20" s="268"/>
      <c r="C20" s="268"/>
      <c r="D20" s="268"/>
      <c r="E20" s="268"/>
      <c r="F20" s="268"/>
      <c r="G20" s="268"/>
      <c r="H20" s="268"/>
      <c r="I20" s="268"/>
      <c r="J20" s="268"/>
    </row>
    <row r="21" spans="1:10" s="262" customFormat="1" ht="15.75">
      <c r="A21" s="268"/>
      <c r="B21" s="268"/>
      <c r="C21" s="268"/>
      <c r="D21" s="268"/>
      <c r="E21" s="268"/>
      <c r="F21" s="268"/>
      <c r="G21" s="268"/>
      <c r="H21" s="268"/>
      <c r="I21" s="268"/>
      <c r="J21" s="268"/>
    </row>
    <row r="22" spans="1:10" s="262" customFormat="1" ht="15.75">
      <c r="A22" s="268"/>
      <c r="B22" s="268"/>
      <c r="C22" s="268"/>
      <c r="D22" s="268"/>
      <c r="E22" s="268"/>
      <c r="F22" s="268"/>
      <c r="G22" s="268"/>
      <c r="H22" s="268"/>
      <c r="I22" s="268"/>
      <c r="J22" s="268"/>
    </row>
    <row r="23" spans="1:10" s="262" customFormat="1" ht="15.75">
      <c r="A23" s="268"/>
      <c r="B23" s="268"/>
      <c r="C23" s="268"/>
      <c r="D23" s="268"/>
      <c r="E23" s="268"/>
      <c r="F23" s="268"/>
      <c r="G23" s="268"/>
      <c r="H23" s="268"/>
      <c r="I23" s="268"/>
      <c r="J23" s="268"/>
    </row>
    <row r="24" spans="1:10" s="262" customFormat="1" ht="15.75">
      <c r="A24" s="268"/>
      <c r="B24" s="268"/>
      <c r="C24" s="268"/>
      <c r="D24" s="268"/>
      <c r="E24" s="268"/>
      <c r="F24" s="268"/>
      <c r="G24" s="268"/>
      <c r="H24" s="268"/>
      <c r="I24" s="268"/>
      <c r="J24" s="268"/>
    </row>
    <row r="25" spans="1:10" s="262" customFormat="1" ht="15.75">
      <c r="A25" s="268"/>
      <c r="B25" s="268"/>
      <c r="C25" s="268"/>
      <c r="D25" s="268"/>
      <c r="E25" s="268"/>
      <c r="F25" s="268"/>
      <c r="G25" s="268"/>
      <c r="H25" s="268"/>
      <c r="I25" s="268"/>
      <c r="J25" s="268"/>
    </row>
    <row r="26" spans="1:10" s="262" customFormat="1" ht="15.75">
      <c r="A26" s="268"/>
      <c r="B26" s="268"/>
      <c r="C26" s="268"/>
      <c r="D26" s="268"/>
      <c r="E26" s="268"/>
      <c r="F26" s="268"/>
      <c r="G26" s="268"/>
      <c r="H26" s="268"/>
      <c r="I26" s="268"/>
      <c r="J26" s="268"/>
    </row>
    <row r="27" spans="1:10" s="262" customFormat="1" ht="15.75">
      <c r="A27" s="268"/>
      <c r="B27" s="268"/>
      <c r="C27" s="268"/>
      <c r="D27" s="268"/>
      <c r="E27" s="268"/>
      <c r="F27" s="268"/>
      <c r="G27" s="268"/>
      <c r="H27" s="268"/>
      <c r="I27" s="268"/>
      <c r="J27" s="268"/>
    </row>
    <row r="28" spans="1:10" s="262" customFormat="1" ht="15.75">
      <c r="A28" s="268"/>
      <c r="B28" s="268"/>
      <c r="C28" s="268"/>
      <c r="D28" s="268"/>
      <c r="E28" s="268"/>
      <c r="F28" s="268"/>
      <c r="G28" s="268"/>
      <c r="H28" s="268"/>
      <c r="I28" s="268"/>
      <c r="J28" s="268"/>
    </row>
    <row r="29" spans="1:10" s="262" customFormat="1" ht="15.75">
      <c r="A29" s="268"/>
      <c r="B29" s="268"/>
      <c r="C29" s="268"/>
      <c r="D29" s="268"/>
      <c r="E29" s="268"/>
      <c r="F29" s="268"/>
      <c r="G29" s="268"/>
      <c r="H29" s="268"/>
      <c r="I29" s="268"/>
      <c r="J29" s="268"/>
    </row>
    <row r="30" spans="1:10" s="262" customFormat="1" ht="15.75">
      <c r="A30" s="268"/>
      <c r="B30" s="268"/>
      <c r="C30" s="268"/>
      <c r="D30" s="268"/>
      <c r="E30" s="268"/>
      <c r="F30" s="268"/>
      <c r="G30" s="268"/>
      <c r="H30" s="268"/>
      <c r="I30" s="268"/>
      <c r="J30" s="268"/>
    </row>
  </sheetData>
  <sheetProtection/>
  <mergeCells count="7">
    <mergeCell ref="A1:D1"/>
    <mergeCell ref="A2:G2"/>
    <mergeCell ref="B4:D4"/>
    <mergeCell ref="E4:G4"/>
    <mergeCell ref="A8:G8"/>
    <mergeCell ref="A9:G9"/>
    <mergeCell ref="A4:A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H38"/>
  <sheetViews>
    <sheetView zoomScaleSheetLayoutView="100" workbookViewId="0" topLeftCell="A1">
      <selection activeCell="A1" sqref="A1"/>
    </sheetView>
  </sheetViews>
  <sheetFormatPr defaultColWidth="40.375" defaultRowHeight="14.25"/>
  <cols>
    <col min="1" max="1" width="33.00390625" style="71" customWidth="1"/>
    <col min="2" max="2" width="13.625" style="71" customWidth="1"/>
    <col min="3" max="3" width="12.00390625" style="71" customWidth="1"/>
    <col min="4" max="4" width="11.50390625" style="71" customWidth="1"/>
    <col min="5" max="5" width="31.125" style="71" customWidth="1"/>
    <col min="6" max="7" width="12.375" style="71" customWidth="1"/>
    <col min="8" max="8" width="11.00390625" style="71" customWidth="1"/>
    <col min="9" max="248" width="40.375" style="71" customWidth="1"/>
  </cols>
  <sheetData>
    <row r="1" s="254" customFormat="1" ht="18" customHeight="1">
      <c r="A1" s="124" t="s">
        <v>1575</v>
      </c>
    </row>
    <row r="2" spans="1:8" s="255" customFormat="1" ht="18" customHeight="1">
      <c r="A2" s="256" t="s">
        <v>1576</v>
      </c>
      <c r="B2" s="256"/>
      <c r="C2" s="256"/>
      <c r="D2" s="256"/>
      <c r="E2" s="256"/>
      <c r="F2" s="256"/>
      <c r="G2" s="256"/>
      <c r="H2" s="256"/>
    </row>
    <row r="3" spans="1:8" s="121" customFormat="1" ht="15.75">
      <c r="A3" s="75"/>
      <c r="B3" s="75"/>
      <c r="C3" s="75"/>
      <c r="D3" s="75"/>
      <c r="E3" s="75"/>
      <c r="F3" s="102" t="s">
        <v>1210</v>
      </c>
      <c r="G3" s="60"/>
      <c r="H3" s="60"/>
    </row>
    <row r="4" spans="1:8" s="122" customFormat="1" ht="30" customHeight="1">
      <c r="A4" s="126" t="s">
        <v>1284</v>
      </c>
      <c r="B4" s="63" t="s">
        <v>1577</v>
      </c>
      <c r="C4" s="104" t="s">
        <v>4</v>
      </c>
      <c r="D4" s="104" t="s">
        <v>1285</v>
      </c>
      <c r="E4" s="126" t="s">
        <v>1284</v>
      </c>
      <c r="F4" s="63" t="s">
        <v>1577</v>
      </c>
      <c r="G4" s="104" t="s">
        <v>4</v>
      </c>
      <c r="H4" s="104" t="s">
        <v>1285</v>
      </c>
    </row>
    <row r="5" spans="1:8" s="123" customFormat="1" ht="15" customHeight="1">
      <c r="A5" s="126" t="s">
        <v>1286</v>
      </c>
      <c r="B5" s="77">
        <f>SUM(B6:B7,B31,B35,B36,B37)</f>
        <v>978494</v>
      </c>
      <c r="C5" s="77">
        <f>SUM(C6:C7,C31,C35,C36,C37)</f>
        <v>759163</v>
      </c>
      <c r="D5" s="77"/>
      <c r="E5" s="126" t="s">
        <v>1287</v>
      </c>
      <c r="F5" s="77">
        <f>SUM(F6,F31,F32,F33,F34,F35)</f>
        <v>978494</v>
      </c>
      <c r="G5" s="77">
        <f>SUM(G6,G31,G32,G33)</f>
        <v>759163</v>
      </c>
      <c r="H5" s="77"/>
    </row>
    <row r="6" spans="1:8" s="121" customFormat="1" ht="15.75">
      <c r="A6" s="129" t="s">
        <v>1270</v>
      </c>
      <c r="B6" s="78">
        <v>1704</v>
      </c>
      <c r="C6" s="78">
        <v>69101</v>
      </c>
      <c r="D6" s="78"/>
      <c r="E6" s="129" t="s">
        <v>1288</v>
      </c>
      <c r="F6" s="78">
        <f>SUM(F7:F30)</f>
        <v>714303</v>
      </c>
      <c r="G6" s="78">
        <f>SUM(G7:G30)</f>
        <v>727067</v>
      </c>
      <c r="H6" s="108">
        <f>G6/F6-1</f>
        <v>0.017869167566144872</v>
      </c>
    </row>
    <row r="7" spans="1:8" s="121" customFormat="1" ht="15.75">
      <c r="A7" s="129" t="s">
        <v>1289</v>
      </c>
      <c r="B7" s="77">
        <f>SUM(B8,B23)</f>
        <v>225660</v>
      </c>
      <c r="C7" s="77">
        <f>SUM(C8,C23)</f>
        <v>248226</v>
      </c>
      <c r="D7" s="108">
        <f>C7/B7-1</f>
        <v>0.10000000000000009</v>
      </c>
      <c r="E7" s="128" t="s">
        <v>1578</v>
      </c>
      <c r="F7" s="117">
        <v>51751</v>
      </c>
      <c r="G7" s="117">
        <v>54617</v>
      </c>
      <c r="H7" s="257"/>
    </row>
    <row r="8" spans="1:8" s="121" customFormat="1" ht="15.75">
      <c r="A8" s="127" t="s">
        <v>1579</v>
      </c>
      <c r="B8" s="78">
        <f>SUM(B9:B22)</f>
        <v>106859</v>
      </c>
      <c r="C8" s="78">
        <f>SUM(C9:C22)</f>
        <v>128226</v>
      </c>
      <c r="D8" s="108">
        <f>C8/B8-1</f>
        <v>0.1999550809945816</v>
      </c>
      <c r="E8" s="128" t="s">
        <v>1580</v>
      </c>
      <c r="F8" s="111"/>
      <c r="G8" s="117">
        <v>63</v>
      </c>
      <c r="H8" s="257"/>
    </row>
    <row r="9" spans="1:8" s="121" customFormat="1" ht="15.75">
      <c r="A9" s="128" t="s">
        <v>1581</v>
      </c>
      <c r="B9" s="117">
        <v>45725</v>
      </c>
      <c r="C9" s="117">
        <v>62296</v>
      </c>
      <c r="D9" s="258"/>
      <c r="E9" s="128" t="s">
        <v>1582</v>
      </c>
      <c r="F9" s="117">
        <v>21384</v>
      </c>
      <c r="G9" s="117">
        <v>15682</v>
      </c>
      <c r="H9" s="257"/>
    </row>
    <row r="10" spans="1:8" s="121" customFormat="1" ht="15.75">
      <c r="A10" s="128" t="s">
        <v>1583</v>
      </c>
      <c r="B10" s="117"/>
      <c r="C10" s="117"/>
      <c r="D10" s="258"/>
      <c r="E10" s="128" t="s">
        <v>1584</v>
      </c>
      <c r="F10" s="117">
        <v>155539</v>
      </c>
      <c r="G10" s="117">
        <v>161440</v>
      </c>
      <c r="H10" s="257"/>
    </row>
    <row r="11" spans="1:8" s="121" customFormat="1" ht="15.75">
      <c r="A11" s="128" t="s">
        <v>1585</v>
      </c>
      <c r="B11" s="117">
        <v>12208</v>
      </c>
      <c r="C11" s="117">
        <v>15000</v>
      </c>
      <c r="D11" s="258"/>
      <c r="E11" s="128" t="s">
        <v>1290</v>
      </c>
      <c r="F11" s="117">
        <v>3780</v>
      </c>
      <c r="G11" s="117">
        <v>3812</v>
      </c>
      <c r="H11" s="257"/>
    </row>
    <row r="12" spans="1:8" s="121" customFormat="1" ht="15.75">
      <c r="A12" s="128" t="s">
        <v>1586</v>
      </c>
      <c r="B12" s="117">
        <v>17993</v>
      </c>
      <c r="C12" s="117">
        <v>17000</v>
      </c>
      <c r="D12" s="258"/>
      <c r="E12" s="128" t="s">
        <v>1291</v>
      </c>
      <c r="F12" s="117">
        <v>9301</v>
      </c>
      <c r="G12" s="117">
        <v>8234</v>
      </c>
      <c r="H12" s="257"/>
    </row>
    <row r="13" spans="1:8" s="121" customFormat="1" ht="15.75">
      <c r="A13" s="128" t="s">
        <v>1587</v>
      </c>
      <c r="B13" s="117">
        <v>2483</v>
      </c>
      <c r="C13" s="117">
        <v>4000</v>
      </c>
      <c r="D13" s="258"/>
      <c r="E13" s="128" t="s">
        <v>1293</v>
      </c>
      <c r="F13" s="117">
        <v>100111</v>
      </c>
      <c r="G13" s="117">
        <v>112199</v>
      </c>
      <c r="H13" s="257"/>
    </row>
    <row r="14" spans="1:8" s="121" customFormat="1" ht="15.75">
      <c r="A14" s="128" t="s">
        <v>1588</v>
      </c>
      <c r="B14" s="117">
        <v>4358</v>
      </c>
      <c r="C14" s="117">
        <v>4800</v>
      </c>
      <c r="D14" s="258"/>
      <c r="E14" s="128" t="s">
        <v>1589</v>
      </c>
      <c r="F14" s="117">
        <v>54359</v>
      </c>
      <c r="G14" s="117">
        <v>54306</v>
      </c>
      <c r="H14" s="257"/>
    </row>
    <row r="15" spans="1:8" s="121" customFormat="1" ht="15.75">
      <c r="A15" s="128" t="s">
        <v>1590</v>
      </c>
      <c r="B15" s="117">
        <v>5743</v>
      </c>
      <c r="C15" s="117">
        <v>5500</v>
      </c>
      <c r="D15" s="258"/>
      <c r="E15" s="128" t="s">
        <v>1591</v>
      </c>
      <c r="F15" s="117">
        <v>25288</v>
      </c>
      <c r="G15" s="117">
        <v>25309</v>
      </c>
      <c r="H15" s="257"/>
    </row>
    <row r="16" spans="1:8" s="121" customFormat="1" ht="15.75">
      <c r="A16" s="128" t="s">
        <v>1592</v>
      </c>
      <c r="B16" s="117">
        <v>2267</v>
      </c>
      <c r="C16" s="117">
        <v>2500</v>
      </c>
      <c r="D16" s="258"/>
      <c r="E16" s="128" t="s">
        <v>1295</v>
      </c>
      <c r="F16" s="117">
        <v>18698</v>
      </c>
      <c r="G16" s="117">
        <v>14101</v>
      </c>
      <c r="H16" s="257"/>
    </row>
    <row r="17" spans="1:8" s="121" customFormat="1" ht="15.75">
      <c r="A17" s="128" t="s">
        <v>1593</v>
      </c>
      <c r="B17" s="117">
        <v>4303</v>
      </c>
      <c r="C17" s="117">
        <v>4500</v>
      </c>
      <c r="D17" s="258"/>
      <c r="E17" s="128" t="s">
        <v>1297</v>
      </c>
      <c r="F17" s="117">
        <v>109712</v>
      </c>
      <c r="G17" s="117">
        <v>109715</v>
      </c>
      <c r="H17" s="257"/>
    </row>
    <row r="18" spans="1:8" s="121" customFormat="1" ht="15.75">
      <c r="A18" s="128" t="s">
        <v>1594</v>
      </c>
      <c r="B18" s="117">
        <v>1719</v>
      </c>
      <c r="C18" s="117">
        <v>2130</v>
      </c>
      <c r="D18" s="258"/>
      <c r="E18" s="128" t="s">
        <v>1299</v>
      </c>
      <c r="F18" s="117">
        <v>61744</v>
      </c>
      <c r="G18" s="117">
        <v>64900</v>
      </c>
      <c r="H18" s="257"/>
    </row>
    <row r="19" spans="1:8" s="121" customFormat="1" ht="15.75">
      <c r="A19" s="128" t="s">
        <v>1595</v>
      </c>
      <c r="B19" s="117">
        <v>407</v>
      </c>
      <c r="C19" s="117">
        <v>500</v>
      </c>
      <c r="D19" s="258"/>
      <c r="E19" s="128" t="s">
        <v>1301</v>
      </c>
      <c r="F19" s="117">
        <v>29842</v>
      </c>
      <c r="G19" s="117">
        <v>31239</v>
      </c>
      <c r="H19" s="257"/>
    </row>
    <row r="20" spans="1:8" s="121" customFormat="1" ht="15.75">
      <c r="A20" s="128" t="s">
        <v>1596</v>
      </c>
      <c r="B20" s="117">
        <v>2277</v>
      </c>
      <c r="C20" s="117">
        <v>3000</v>
      </c>
      <c r="D20" s="258"/>
      <c r="E20" s="128" t="s">
        <v>1303</v>
      </c>
      <c r="F20" s="117">
        <v>1957</v>
      </c>
      <c r="G20" s="117">
        <v>648</v>
      </c>
      <c r="H20" s="257"/>
    </row>
    <row r="21" spans="1:8" s="121" customFormat="1" ht="15.75">
      <c r="A21" s="128" t="s">
        <v>1597</v>
      </c>
      <c r="B21" s="117">
        <v>7381</v>
      </c>
      <c r="C21" s="117">
        <v>7000</v>
      </c>
      <c r="D21" s="258"/>
      <c r="E21" s="128" t="s">
        <v>1598</v>
      </c>
      <c r="F21" s="117">
        <v>70</v>
      </c>
      <c r="G21" s="117">
        <v>130</v>
      </c>
      <c r="H21" s="257"/>
    </row>
    <row r="22" spans="1:8" s="121" customFormat="1" ht="15.75">
      <c r="A22" s="128" t="s">
        <v>1599</v>
      </c>
      <c r="B22" s="117">
        <v>-5</v>
      </c>
      <c r="C22" s="117"/>
      <c r="D22" s="117"/>
      <c r="E22" s="128" t="s">
        <v>1600</v>
      </c>
      <c r="F22" s="117"/>
      <c r="G22" s="117">
        <v>0</v>
      </c>
      <c r="H22" s="257"/>
    </row>
    <row r="23" spans="1:8" s="121" customFormat="1" ht="15.75">
      <c r="A23" s="127" t="s">
        <v>1601</v>
      </c>
      <c r="B23" s="78">
        <f>SUM(B24:B30)</f>
        <v>118801</v>
      </c>
      <c r="C23" s="78">
        <f>SUM(C24:C30)</f>
        <v>120000</v>
      </c>
      <c r="D23" s="108">
        <f>C23/B23-1</f>
        <v>0.010092507638824522</v>
      </c>
      <c r="E23" s="128" t="s">
        <v>1602</v>
      </c>
      <c r="F23" s="117">
        <v>8104</v>
      </c>
      <c r="G23" s="117">
        <v>10989</v>
      </c>
      <c r="H23" s="257"/>
    </row>
    <row r="24" spans="1:8" s="121" customFormat="1" ht="15.75">
      <c r="A24" s="259" t="s">
        <v>1603</v>
      </c>
      <c r="B24" s="117">
        <v>4762</v>
      </c>
      <c r="C24" s="117">
        <v>4550</v>
      </c>
      <c r="D24" s="117"/>
      <c r="E24" s="128" t="s">
        <v>1604</v>
      </c>
      <c r="F24" s="117">
        <v>37967</v>
      </c>
      <c r="G24" s="117">
        <v>33826</v>
      </c>
      <c r="H24" s="257"/>
    </row>
    <row r="25" spans="1:8" s="121" customFormat="1" ht="15.75">
      <c r="A25" s="259" t="s">
        <v>1605</v>
      </c>
      <c r="B25" s="117">
        <v>2221</v>
      </c>
      <c r="C25" s="117">
        <v>2000</v>
      </c>
      <c r="D25" s="117"/>
      <c r="E25" s="128" t="s">
        <v>1606</v>
      </c>
      <c r="F25" s="117">
        <v>762</v>
      </c>
      <c r="G25" s="117">
        <v>821</v>
      </c>
      <c r="H25" s="257"/>
    </row>
    <row r="26" spans="1:8" s="121" customFormat="1" ht="15.75">
      <c r="A26" s="259" t="s">
        <v>1607</v>
      </c>
      <c r="B26" s="117">
        <v>3310</v>
      </c>
      <c r="C26" s="117">
        <v>3200</v>
      </c>
      <c r="D26" s="117"/>
      <c r="E26" s="128" t="s">
        <v>1608</v>
      </c>
      <c r="F26" s="117">
        <v>8144</v>
      </c>
      <c r="G26" s="117">
        <v>2138</v>
      </c>
      <c r="H26" s="257"/>
    </row>
    <row r="27" spans="1:8" s="121" customFormat="1" ht="15.75">
      <c r="A27" s="259" t="s">
        <v>1609</v>
      </c>
      <c r="B27" s="117"/>
      <c r="C27" s="117"/>
      <c r="D27" s="117"/>
      <c r="E27" s="128" t="s">
        <v>1305</v>
      </c>
      <c r="F27" s="111"/>
      <c r="G27" s="117"/>
      <c r="H27" s="257"/>
    </row>
    <row r="28" spans="1:8" s="121" customFormat="1" ht="15.75">
      <c r="A28" s="259" t="s">
        <v>1610</v>
      </c>
      <c r="B28" s="117">
        <v>107258</v>
      </c>
      <c r="C28" s="117">
        <v>109000</v>
      </c>
      <c r="D28" s="117"/>
      <c r="E28" s="128" t="s">
        <v>1307</v>
      </c>
      <c r="F28" s="117">
        <v>15783</v>
      </c>
      <c r="G28" s="117">
        <v>15597</v>
      </c>
      <c r="H28" s="257"/>
    </row>
    <row r="29" spans="1:8" s="121" customFormat="1" ht="15.75">
      <c r="A29" s="130" t="s">
        <v>1611</v>
      </c>
      <c r="B29" s="117">
        <v>1100</v>
      </c>
      <c r="C29" s="117">
        <v>1100</v>
      </c>
      <c r="D29" s="117"/>
      <c r="E29" s="128" t="s">
        <v>1612</v>
      </c>
      <c r="F29" s="117">
        <v>7</v>
      </c>
      <c r="G29" s="117">
        <v>1</v>
      </c>
      <c r="H29" s="257"/>
    </row>
    <row r="30" spans="1:8" s="121" customFormat="1" ht="15.75">
      <c r="A30" s="259" t="s">
        <v>1613</v>
      </c>
      <c r="B30" s="117">
        <v>150</v>
      </c>
      <c r="C30" s="117">
        <v>150</v>
      </c>
      <c r="D30" s="117"/>
      <c r="E30" s="128" t="s">
        <v>1614</v>
      </c>
      <c r="F30" s="117"/>
      <c r="G30" s="117">
        <v>7300</v>
      </c>
      <c r="H30" s="257"/>
    </row>
    <row r="31" spans="1:8" s="121" customFormat="1" ht="15.75">
      <c r="A31" s="127" t="s">
        <v>1300</v>
      </c>
      <c r="B31" s="78">
        <f>SUM(B32:B34)</f>
        <v>466773</v>
      </c>
      <c r="C31" s="78">
        <f>SUM(C32:C34)</f>
        <v>340247</v>
      </c>
      <c r="D31" s="78"/>
      <c r="E31" s="127" t="s">
        <v>1309</v>
      </c>
      <c r="F31" s="117">
        <v>29401</v>
      </c>
      <c r="G31" s="78">
        <v>26396</v>
      </c>
      <c r="H31" s="78"/>
    </row>
    <row r="32" spans="1:8" s="121" customFormat="1" ht="15.75">
      <c r="A32" s="128" t="s">
        <v>1615</v>
      </c>
      <c r="B32" s="117">
        <v>4807</v>
      </c>
      <c r="C32" s="117">
        <v>4807</v>
      </c>
      <c r="D32" s="117"/>
      <c r="E32" s="129" t="s">
        <v>1616</v>
      </c>
      <c r="F32" s="242">
        <v>122200</v>
      </c>
      <c r="G32" s="78">
        <v>5700</v>
      </c>
      <c r="H32" s="117"/>
    </row>
    <row r="33" spans="1:8" s="75" customFormat="1" ht="15.75">
      <c r="A33" s="128" t="s">
        <v>1617</v>
      </c>
      <c r="B33" s="117">
        <v>382613</v>
      </c>
      <c r="C33" s="117">
        <v>309197</v>
      </c>
      <c r="D33" s="117"/>
      <c r="E33" s="129" t="s">
        <v>1618</v>
      </c>
      <c r="F33" s="78">
        <f>41629+1860</f>
        <v>43489</v>
      </c>
      <c r="G33" s="78"/>
      <c r="H33" s="78"/>
    </row>
    <row r="34" spans="1:8" s="121" customFormat="1" ht="15.75">
      <c r="A34" s="128" t="s">
        <v>1619</v>
      </c>
      <c r="B34" s="117">
        <v>79353</v>
      </c>
      <c r="C34" s="117">
        <v>26243</v>
      </c>
      <c r="D34" s="117"/>
      <c r="E34" s="129" t="s">
        <v>1620</v>
      </c>
      <c r="F34" s="78"/>
      <c r="G34" s="260"/>
      <c r="H34" s="260"/>
    </row>
    <row r="35" spans="1:8" s="121" customFormat="1" ht="15.75">
      <c r="A35" s="127" t="s">
        <v>1302</v>
      </c>
      <c r="B35" s="78">
        <v>166000</v>
      </c>
      <c r="C35" s="78">
        <v>5700</v>
      </c>
      <c r="D35" s="78"/>
      <c r="E35" s="127" t="s">
        <v>1313</v>
      </c>
      <c r="F35" s="78">
        <v>69101</v>
      </c>
      <c r="G35" s="117"/>
      <c r="H35" s="117"/>
    </row>
    <row r="36" spans="1:8" s="121" customFormat="1" ht="15.75">
      <c r="A36" s="127" t="s">
        <v>1621</v>
      </c>
      <c r="B36" s="78">
        <v>1483</v>
      </c>
      <c r="C36" s="78">
        <v>43489</v>
      </c>
      <c r="D36" s="78"/>
      <c r="E36" s="117"/>
      <c r="F36" s="117"/>
      <c r="G36" s="117"/>
      <c r="H36" s="117"/>
    </row>
    <row r="37" spans="1:8" s="121" customFormat="1" ht="15.75">
      <c r="A37" s="127" t="s">
        <v>1622</v>
      </c>
      <c r="B37" s="78">
        <v>116874</v>
      </c>
      <c r="C37" s="78">
        <v>52400</v>
      </c>
      <c r="D37" s="78"/>
      <c r="E37" s="117"/>
      <c r="F37" s="117"/>
      <c r="G37" s="117"/>
      <c r="H37" s="117"/>
    </row>
    <row r="38" spans="1:8" s="71" customFormat="1" ht="14.25">
      <c r="A38" s="132"/>
      <c r="B38" s="132"/>
      <c r="C38" s="132"/>
      <c r="D38" s="132"/>
      <c r="E38" s="132"/>
      <c r="F38" s="132"/>
      <c r="G38" s="132"/>
      <c r="H38" s="132"/>
    </row>
  </sheetData>
  <sheetProtection/>
  <mergeCells count="2">
    <mergeCell ref="A2:H2"/>
    <mergeCell ref="F3:H3"/>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37"/>
  <sheetViews>
    <sheetView zoomScaleSheetLayoutView="100" workbookViewId="0" topLeftCell="A1">
      <selection activeCell="A1" sqref="A1"/>
    </sheetView>
  </sheetViews>
  <sheetFormatPr defaultColWidth="40.375" defaultRowHeight="14.25"/>
  <cols>
    <col min="1" max="1" width="33.125" style="55" customWidth="1"/>
    <col min="2" max="3" width="13.25390625" style="55" customWidth="1"/>
    <col min="4" max="4" width="13.375" style="55" customWidth="1"/>
    <col min="5" max="5" width="30.875" style="55" customWidth="1"/>
    <col min="6" max="7" width="13.375" style="55" customWidth="1"/>
    <col min="8" max="8" width="10.75390625" style="55" customWidth="1"/>
    <col min="9" max="224" width="40.375" style="55" customWidth="1"/>
    <col min="225" max="225" width="33.125" style="55" customWidth="1"/>
    <col min="226" max="227" width="13.25390625" style="55" customWidth="1"/>
    <col min="228" max="228" width="13.375" style="55" customWidth="1"/>
    <col min="229" max="229" width="30.875" style="55" customWidth="1"/>
    <col min="230" max="230" width="13.25390625" style="55" customWidth="1"/>
    <col min="231" max="231" width="13.375" style="55" customWidth="1"/>
    <col min="232" max="232" width="13.00390625" style="55" customWidth="1"/>
    <col min="233" max="233" width="10.875" style="55" customWidth="1"/>
    <col min="234" max="247" width="40.375" style="55" customWidth="1"/>
  </cols>
  <sheetData>
    <row r="1" s="55" customFormat="1" ht="20.25">
      <c r="A1" s="57" t="s">
        <v>1623</v>
      </c>
    </row>
    <row r="2" spans="1:8" s="239" customFormat="1" ht="27.75" customHeight="1">
      <c r="A2" s="58" t="s">
        <v>1624</v>
      </c>
      <c r="B2" s="58"/>
      <c r="C2" s="58"/>
      <c r="D2" s="58"/>
      <c r="E2" s="58"/>
      <c r="F2" s="58"/>
      <c r="G2" s="58"/>
      <c r="H2" s="58"/>
    </row>
    <row r="3" spans="1:8" s="239" customFormat="1" ht="15.75">
      <c r="A3" s="59"/>
      <c r="B3" s="59"/>
      <c r="C3" s="59"/>
      <c r="D3" s="59"/>
      <c r="E3" s="59"/>
      <c r="F3" s="102" t="s">
        <v>1210</v>
      </c>
      <c r="G3" s="60"/>
      <c r="H3" s="60"/>
    </row>
    <row r="4" spans="1:8" s="240" customFormat="1" ht="30">
      <c r="A4" s="103" t="s">
        <v>1284</v>
      </c>
      <c r="B4" s="62" t="s">
        <v>1577</v>
      </c>
      <c r="C4" s="104" t="s">
        <v>4</v>
      </c>
      <c r="D4" s="104" t="s">
        <v>1285</v>
      </c>
      <c r="E4" s="103" t="s">
        <v>1284</v>
      </c>
      <c r="F4" s="62" t="s">
        <v>1577</v>
      </c>
      <c r="G4" s="104" t="s">
        <v>4</v>
      </c>
      <c r="H4" s="104" t="s">
        <v>1285</v>
      </c>
    </row>
    <row r="5" spans="1:8" s="239" customFormat="1" ht="16.5" customHeight="1">
      <c r="A5" s="157" t="s">
        <v>1286</v>
      </c>
      <c r="B5" s="105">
        <f>SUM(B6:B7,B31,B35,B36,B37)</f>
        <v>977910</v>
      </c>
      <c r="C5" s="77">
        <f>SUM(C6:C7,C31,C35,C36,C37)</f>
        <v>758579</v>
      </c>
      <c r="D5" s="64"/>
      <c r="E5" s="103" t="s">
        <v>1287</v>
      </c>
      <c r="F5" s="106">
        <f>SUM(F6,F31:F36)</f>
        <v>977910</v>
      </c>
      <c r="G5" s="64">
        <f>SUM(G6,G31:G34)</f>
        <v>758579</v>
      </c>
      <c r="H5" s="64"/>
    </row>
    <row r="6" spans="1:8" s="239" customFormat="1" ht="15.75">
      <c r="A6" s="241" t="s">
        <v>1270</v>
      </c>
      <c r="B6" s="242">
        <v>1704</v>
      </c>
      <c r="C6" s="78">
        <v>69101</v>
      </c>
      <c r="D6" s="65"/>
      <c r="E6" s="113" t="s">
        <v>1288</v>
      </c>
      <c r="F6" s="243">
        <f>SUM(F7:F30)</f>
        <v>640465</v>
      </c>
      <c r="G6" s="65">
        <f>SUM(G7:G30)</f>
        <v>654898</v>
      </c>
      <c r="H6" s="108">
        <f>G6/F6-1</f>
        <v>0.0225351892765413</v>
      </c>
    </row>
    <row r="7" spans="1:8" s="239" customFormat="1" ht="15.75">
      <c r="A7" s="241" t="s">
        <v>1289</v>
      </c>
      <c r="B7" s="105">
        <f>SUM(B8,B23)</f>
        <v>225660</v>
      </c>
      <c r="C7" s="77">
        <f>SUM(C8,C23)</f>
        <v>248226</v>
      </c>
      <c r="D7" s="108">
        <f>C7/B7-1</f>
        <v>0.10000000000000009</v>
      </c>
      <c r="E7" s="109" t="s">
        <v>1578</v>
      </c>
      <c r="F7" s="244">
        <v>34922</v>
      </c>
      <c r="G7" s="118">
        <v>37160</v>
      </c>
      <c r="H7" s="118"/>
    </row>
    <row r="8" spans="1:8" s="239" customFormat="1" ht="15.75">
      <c r="A8" s="245" t="s">
        <v>1579</v>
      </c>
      <c r="B8" s="242">
        <f>SUM(B9:B22)</f>
        <v>106859</v>
      </c>
      <c r="C8" s="242">
        <f>SUM(C9:C22)</f>
        <v>128226</v>
      </c>
      <c r="D8" s="108">
        <f>C8/B8-1</f>
        <v>0.1999550809945816</v>
      </c>
      <c r="E8" s="109" t="s">
        <v>1580</v>
      </c>
      <c r="F8" s="244">
        <v>0</v>
      </c>
      <c r="G8" s="118">
        <v>63</v>
      </c>
      <c r="H8" s="118"/>
    </row>
    <row r="9" spans="1:8" s="239" customFormat="1" ht="15.75">
      <c r="A9" s="246" t="s">
        <v>1581</v>
      </c>
      <c r="B9" s="247">
        <v>45725</v>
      </c>
      <c r="C9" s="247">
        <v>62296</v>
      </c>
      <c r="D9" s="248"/>
      <c r="E9" s="109" t="s">
        <v>1582</v>
      </c>
      <c r="F9" s="244">
        <v>21384</v>
      </c>
      <c r="G9" s="118">
        <v>15682</v>
      </c>
      <c r="H9" s="118"/>
    </row>
    <row r="10" spans="1:8" s="239" customFormat="1" ht="15.75">
      <c r="A10" s="246" t="s">
        <v>1583</v>
      </c>
      <c r="B10" s="247"/>
      <c r="C10" s="247"/>
      <c r="D10" s="248"/>
      <c r="E10" s="109" t="s">
        <v>1584</v>
      </c>
      <c r="F10" s="244">
        <v>155456</v>
      </c>
      <c r="G10" s="118">
        <v>160739</v>
      </c>
      <c r="H10" s="118"/>
    </row>
    <row r="11" spans="1:8" s="239" customFormat="1" ht="15.75">
      <c r="A11" s="246" t="s">
        <v>1585</v>
      </c>
      <c r="B11" s="247">
        <v>12208</v>
      </c>
      <c r="C11" s="247">
        <v>15000</v>
      </c>
      <c r="D11" s="248"/>
      <c r="E11" s="109" t="s">
        <v>1290</v>
      </c>
      <c r="F11" s="244">
        <v>3780</v>
      </c>
      <c r="G11" s="118">
        <v>3812</v>
      </c>
      <c r="H11" s="118"/>
    </row>
    <row r="12" spans="1:8" s="239" customFormat="1" ht="15.75">
      <c r="A12" s="246" t="s">
        <v>1586</v>
      </c>
      <c r="B12" s="247">
        <v>17993</v>
      </c>
      <c r="C12" s="247">
        <v>17000</v>
      </c>
      <c r="D12" s="248"/>
      <c r="E12" s="109" t="s">
        <v>1291</v>
      </c>
      <c r="F12" s="244">
        <v>8060</v>
      </c>
      <c r="G12" s="118">
        <v>6838</v>
      </c>
      <c r="H12" s="118"/>
    </row>
    <row r="13" spans="1:8" s="239" customFormat="1" ht="15.75">
      <c r="A13" s="246" t="s">
        <v>1587</v>
      </c>
      <c r="B13" s="247">
        <v>2483</v>
      </c>
      <c r="C13" s="247">
        <v>4000</v>
      </c>
      <c r="D13" s="248"/>
      <c r="E13" s="109" t="s">
        <v>1293</v>
      </c>
      <c r="F13" s="244">
        <v>77713</v>
      </c>
      <c r="G13" s="118">
        <v>84340</v>
      </c>
      <c r="H13" s="118"/>
    </row>
    <row r="14" spans="1:8" s="239" customFormat="1" ht="15.75">
      <c r="A14" s="246" t="s">
        <v>1588</v>
      </c>
      <c r="B14" s="247">
        <v>4358</v>
      </c>
      <c r="C14" s="247">
        <v>4800</v>
      </c>
      <c r="D14" s="248"/>
      <c r="E14" s="109" t="s">
        <v>1589</v>
      </c>
      <c r="F14" s="244">
        <v>52766</v>
      </c>
      <c r="G14" s="249">
        <v>52406</v>
      </c>
      <c r="H14" s="249"/>
    </row>
    <row r="15" spans="1:8" s="239" customFormat="1" ht="15.75">
      <c r="A15" s="246" t="s">
        <v>1590</v>
      </c>
      <c r="B15" s="247">
        <v>5743</v>
      </c>
      <c r="C15" s="247">
        <v>5500</v>
      </c>
      <c r="D15" s="248"/>
      <c r="E15" s="109" t="s">
        <v>1591</v>
      </c>
      <c r="F15" s="244">
        <v>24231</v>
      </c>
      <c r="G15" s="249">
        <v>25309</v>
      </c>
      <c r="H15" s="249"/>
    </row>
    <row r="16" spans="1:8" s="239" customFormat="1" ht="15.75">
      <c r="A16" s="246" t="s">
        <v>1592</v>
      </c>
      <c r="B16" s="247">
        <v>2267</v>
      </c>
      <c r="C16" s="247">
        <v>2500</v>
      </c>
      <c r="D16" s="248"/>
      <c r="E16" s="109" t="s">
        <v>1295</v>
      </c>
      <c r="F16" s="244">
        <v>16697</v>
      </c>
      <c r="G16" s="249">
        <v>12022</v>
      </c>
      <c r="H16" s="249"/>
    </row>
    <row r="17" spans="1:8" s="239" customFormat="1" ht="15.75">
      <c r="A17" s="246" t="s">
        <v>1593</v>
      </c>
      <c r="B17" s="247">
        <v>4303</v>
      </c>
      <c r="C17" s="247">
        <v>4500</v>
      </c>
      <c r="D17" s="248"/>
      <c r="E17" s="109" t="s">
        <v>1297</v>
      </c>
      <c r="F17" s="244">
        <v>83557</v>
      </c>
      <c r="G17" s="249">
        <v>91407</v>
      </c>
      <c r="H17" s="249"/>
    </row>
    <row r="18" spans="1:8" s="239" customFormat="1" ht="15.75">
      <c r="A18" s="246" t="s">
        <v>1594</v>
      </c>
      <c r="B18" s="247">
        <v>1719</v>
      </c>
      <c r="C18" s="247">
        <v>2130</v>
      </c>
      <c r="D18" s="248"/>
      <c r="E18" s="109" t="s">
        <v>1299</v>
      </c>
      <c r="F18" s="244">
        <v>61744</v>
      </c>
      <c r="G18" s="249">
        <v>64900</v>
      </c>
      <c r="H18" s="249"/>
    </row>
    <row r="19" spans="1:8" s="239" customFormat="1" ht="15.75">
      <c r="A19" s="246" t="s">
        <v>1595</v>
      </c>
      <c r="B19" s="247">
        <v>407</v>
      </c>
      <c r="C19" s="247">
        <v>500</v>
      </c>
      <c r="D19" s="248"/>
      <c r="E19" s="109" t="s">
        <v>1301</v>
      </c>
      <c r="F19" s="244">
        <v>29842</v>
      </c>
      <c r="G19" s="249">
        <v>31239</v>
      </c>
      <c r="H19" s="249"/>
    </row>
    <row r="20" spans="1:8" s="239" customFormat="1" ht="15.75">
      <c r="A20" s="246" t="s">
        <v>1596</v>
      </c>
      <c r="B20" s="247">
        <v>2277</v>
      </c>
      <c r="C20" s="247">
        <v>3000</v>
      </c>
      <c r="D20" s="248"/>
      <c r="E20" s="109" t="s">
        <v>1303</v>
      </c>
      <c r="F20" s="244">
        <v>1957</v>
      </c>
      <c r="G20" s="249">
        <v>648</v>
      </c>
      <c r="H20" s="249"/>
    </row>
    <row r="21" spans="1:8" s="239" customFormat="1" ht="15.75">
      <c r="A21" s="246" t="s">
        <v>1597</v>
      </c>
      <c r="B21" s="247">
        <v>7381</v>
      </c>
      <c r="C21" s="247">
        <v>7000</v>
      </c>
      <c r="D21" s="248"/>
      <c r="E21" s="109" t="s">
        <v>1598</v>
      </c>
      <c r="F21" s="244">
        <v>70</v>
      </c>
      <c r="G21" s="249">
        <v>130</v>
      </c>
      <c r="H21" s="249"/>
    </row>
    <row r="22" spans="1:8" s="239" customFormat="1" ht="15.75">
      <c r="A22" s="246" t="s">
        <v>1599</v>
      </c>
      <c r="B22" s="247">
        <v>-5</v>
      </c>
      <c r="C22" s="117"/>
      <c r="D22" s="118"/>
      <c r="E22" s="109" t="s">
        <v>1600</v>
      </c>
      <c r="F22" s="244">
        <v>0</v>
      </c>
      <c r="G22" s="118"/>
      <c r="H22" s="118"/>
    </row>
    <row r="23" spans="1:8" s="239" customFormat="1" ht="15.75">
      <c r="A23" s="245" t="s">
        <v>1601</v>
      </c>
      <c r="B23" s="242">
        <f>SUM(B24:B30)</f>
        <v>118801</v>
      </c>
      <c r="C23" s="78">
        <f>SUM(C24:C30)</f>
        <v>120000</v>
      </c>
      <c r="D23" s="108">
        <f>C23/B23-1</f>
        <v>0.010092507638824522</v>
      </c>
      <c r="E23" s="109" t="s">
        <v>1602</v>
      </c>
      <c r="F23" s="244">
        <v>8104</v>
      </c>
      <c r="G23" s="118">
        <v>10989</v>
      </c>
      <c r="H23" s="118"/>
    </row>
    <row r="24" spans="1:8" s="239" customFormat="1" ht="15.75">
      <c r="A24" s="250" t="s">
        <v>1603</v>
      </c>
      <c r="B24" s="247">
        <v>4762</v>
      </c>
      <c r="C24" s="247">
        <v>4550</v>
      </c>
      <c r="D24" s="118"/>
      <c r="E24" s="109" t="s">
        <v>1604</v>
      </c>
      <c r="F24" s="244">
        <v>36587</v>
      </c>
      <c r="G24" s="118">
        <v>31357</v>
      </c>
      <c r="H24" s="118"/>
    </row>
    <row r="25" spans="1:8" s="239" customFormat="1" ht="15.75">
      <c r="A25" s="250" t="s">
        <v>1605</v>
      </c>
      <c r="B25" s="247">
        <v>2221</v>
      </c>
      <c r="C25" s="247">
        <v>2000</v>
      </c>
      <c r="D25" s="118"/>
      <c r="E25" s="109" t="s">
        <v>1606</v>
      </c>
      <c r="F25" s="244">
        <v>762</v>
      </c>
      <c r="G25" s="118">
        <v>821</v>
      </c>
      <c r="H25" s="118"/>
    </row>
    <row r="26" spans="1:8" s="239" customFormat="1" ht="15.75">
      <c r="A26" s="250" t="s">
        <v>1607</v>
      </c>
      <c r="B26" s="247">
        <v>3310</v>
      </c>
      <c r="C26" s="247">
        <v>3200</v>
      </c>
      <c r="D26" s="118"/>
      <c r="E26" s="109" t="s">
        <v>1608</v>
      </c>
      <c r="F26" s="244">
        <v>7043</v>
      </c>
      <c r="G26" s="118">
        <v>2138</v>
      </c>
      <c r="H26" s="118"/>
    </row>
    <row r="27" spans="1:8" s="239" customFormat="1" ht="15.75">
      <c r="A27" s="250" t="s">
        <v>1609</v>
      </c>
      <c r="B27" s="247"/>
      <c r="C27" s="247"/>
      <c r="D27" s="118"/>
      <c r="E27" s="109" t="s">
        <v>1305</v>
      </c>
      <c r="F27" s="244">
        <v>0</v>
      </c>
      <c r="G27" s="118"/>
      <c r="H27" s="118"/>
    </row>
    <row r="28" spans="1:8" s="239" customFormat="1" ht="15.75">
      <c r="A28" s="250" t="s">
        <v>1610</v>
      </c>
      <c r="B28" s="247">
        <v>107258</v>
      </c>
      <c r="C28" s="247">
        <v>109000</v>
      </c>
      <c r="D28" s="118"/>
      <c r="E28" s="109" t="s">
        <v>1307</v>
      </c>
      <c r="F28" s="244">
        <v>15783</v>
      </c>
      <c r="G28" s="118">
        <v>15597</v>
      </c>
      <c r="H28" s="118"/>
    </row>
    <row r="29" spans="1:8" s="239" customFormat="1" ht="15.75">
      <c r="A29" s="251" t="s">
        <v>1611</v>
      </c>
      <c r="B29" s="247">
        <v>1100</v>
      </c>
      <c r="C29" s="247">
        <v>1100</v>
      </c>
      <c r="D29" s="118"/>
      <c r="E29" s="109" t="s">
        <v>1612</v>
      </c>
      <c r="F29" s="243">
        <v>7</v>
      </c>
      <c r="G29" s="118">
        <v>1</v>
      </c>
      <c r="H29" s="118"/>
    </row>
    <row r="30" spans="1:8" s="239" customFormat="1" ht="15.75">
      <c r="A30" s="250" t="s">
        <v>1613</v>
      </c>
      <c r="B30" s="247">
        <v>150</v>
      </c>
      <c r="C30" s="247">
        <v>150</v>
      </c>
      <c r="D30" s="118"/>
      <c r="E30" s="109" t="s">
        <v>1614</v>
      </c>
      <c r="F30" s="244"/>
      <c r="G30" s="118">
        <v>7300</v>
      </c>
      <c r="H30" s="65"/>
    </row>
    <row r="31" spans="1:8" s="239" customFormat="1" ht="15.75">
      <c r="A31" s="245" t="s">
        <v>1300</v>
      </c>
      <c r="B31" s="242">
        <f>SUM(B32:B34)</f>
        <v>466773</v>
      </c>
      <c r="C31" s="78">
        <f>SUM(C32:C34)</f>
        <v>340247</v>
      </c>
      <c r="D31" s="65"/>
      <c r="E31" s="68" t="s">
        <v>1309</v>
      </c>
      <c r="F31" s="78">
        <v>29401</v>
      </c>
      <c r="G31" s="78">
        <v>26396</v>
      </c>
      <c r="H31" s="65"/>
    </row>
    <row r="32" spans="1:8" s="59" customFormat="1" ht="15.75">
      <c r="A32" s="246" t="s">
        <v>1615</v>
      </c>
      <c r="B32" s="117">
        <v>4807</v>
      </c>
      <c r="C32" s="247">
        <v>4807</v>
      </c>
      <c r="D32" s="118"/>
      <c r="E32" s="113" t="s">
        <v>1616</v>
      </c>
      <c r="F32" s="242">
        <v>122200</v>
      </c>
      <c r="G32" s="78">
        <v>5700</v>
      </c>
      <c r="H32" s="65"/>
    </row>
    <row r="33" spans="1:8" s="239" customFormat="1" ht="15.75">
      <c r="A33" s="246" t="s">
        <v>1617</v>
      </c>
      <c r="B33" s="117">
        <v>382613</v>
      </c>
      <c r="C33" s="247">
        <v>309197</v>
      </c>
      <c r="D33" s="118"/>
      <c r="E33" s="113" t="s">
        <v>1625</v>
      </c>
      <c r="F33" s="243">
        <v>73838</v>
      </c>
      <c r="G33" s="65">
        <v>71585</v>
      </c>
      <c r="H33" s="65"/>
    </row>
    <row r="34" spans="1:8" s="239" customFormat="1" ht="15.75">
      <c r="A34" s="246" t="s">
        <v>1619</v>
      </c>
      <c r="B34" s="117">
        <v>79353</v>
      </c>
      <c r="C34" s="247">
        <v>26243</v>
      </c>
      <c r="D34" s="118"/>
      <c r="E34" s="113" t="s">
        <v>1626</v>
      </c>
      <c r="F34" s="243">
        <v>42905</v>
      </c>
      <c r="G34" s="65"/>
      <c r="H34" s="252"/>
    </row>
    <row r="35" spans="1:8" s="239" customFormat="1" ht="15.75">
      <c r="A35" s="245" t="s">
        <v>1302</v>
      </c>
      <c r="B35" s="78">
        <v>166000</v>
      </c>
      <c r="C35" s="78">
        <v>5700</v>
      </c>
      <c r="D35" s="65"/>
      <c r="E35" s="253" t="s">
        <v>1627</v>
      </c>
      <c r="F35" s="242"/>
      <c r="G35" s="118"/>
      <c r="H35" s="118"/>
    </row>
    <row r="36" spans="1:8" s="239" customFormat="1" ht="15.75">
      <c r="A36" s="245" t="s">
        <v>1621</v>
      </c>
      <c r="B36" s="78">
        <v>899</v>
      </c>
      <c r="C36" s="78">
        <v>42905</v>
      </c>
      <c r="D36" s="65"/>
      <c r="E36" s="127" t="s">
        <v>1628</v>
      </c>
      <c r="F36" s="243">
        <v>69101</v>
      </c>
      <c r="G36" s="118"/>
      <c r="H36" s="118"/>
    </row>
    <row r="37" spans="1:8" s="239" customFormat="1" ht="15.75">
      <c r="A37" s="245" t="s">
        <v>1622</v>
      </c>
      <c r="B37" s="78">
        <v>116874</v>
      </c>
      <c r="C37" s="78">
        <v>52400</v>
      </c>
      <c r="D37" s="65"/>
      <c r="E37" s="118"/>
      <c r="F37" s="244"/>
      <c r="G37" s="118"/>
      <c r="H37" s="118"/>
    </row>
  </sheetData>
  <sheetProtection/>
  <mergeCells count="2">
    <mergeCell ref="A2:H2"/>
    <mergeCell ref="F3:H3"/>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D109"/>
  <sheetViews>
    <sheetView zoomScaleSheetLayoutView="100" workbookViewId="0" topLeftCell="A1">
      <selection activeCell="B53" sqref="B53:B73"/>
    </sheetView>
  </sheetViews>
  <sheetFormatPr defaultColWidth="8.75390625" defaultRowHeight="14.25"/>
  <cols>
    <col min="1" max="1" width="51.375" style="201" customWidth="1"/>
    <col min="2" max="2" width="21.875" style="204" customWidth="1"/>
    <col min="3" max="3" width="32.125" style="201" customWidth="1"/>
    <col min="4" max="4" width="18.125" style="205" customWidth="1"/>
    <col min="5" max="25" width="9.00390625" style="201" bestFit="1" customWidth="1"/>
    <col min="26" max="16384" width="8.75390625" style="201" customWidth="1"/>
  </cols>
  <sheetData>
    <row r="1" spans="1:4" s="201" customFormat="1" ht="18.75">
      <c r="A1" s="206" t="s">
        <v>1629</v>
      </c>
      <c r="B1" s="204"/>
      <c r="D1" s="205"/>
    </row>
    <row r="2" spans="1:4" s="202" customFormat="1" ht="20.25">
      <c r="A2" s="207" t="s">
        <v>1630</v>
      </c>
      <c r="B2" s="208"/>
      <c r="C2" s="207"/>
      <c r="D2" s="209"/>
    </row>
    <row r="3" spans="1:4" s="201" customFormat="1" ht="14.25">
      <c r="A3" s="202"/>
      <c r="B3" s="204"/>
      <c r="D3" s="210" t="s">
        <v>1210</v>
      </c>
    </row>
    <row r="4" spans="1:4" s="201" customFormat="1" ht="18.75">
      <c r="A4" s="211" t="s">
        <v>1631</v>
      </c>
      <c r="B4" s="212"/>
      <c r="C4" s="211" t="s">
        <v>1632</v>
      </c>
      <c r="D4" s="213"/>
    </row>
    <row r="5" spans="1:4" s="201" customFormat="1" ht="14.25">
      <c r="A5" s="214" t="s">
        <v>1633</v>
      </c>
      <c r="B5" s="215" t="s">
        <v>1634</v>
      </c>
      <c r="C5" s="214" t="s">
        <v>1633</v>
      </c>
      <c r="D5" s="216" t="s">
        <v>1634</v>
      </c>
    </row>
    <row r="6" spans="1:4" s="201" customFormat="1" ht="14.25">
      <c r="A6" s="217" t="s">
        <v>1635</v>
      </c>
      <c r="B6" s="218">
        <v>248226</v>
      </c>
      <c r="C6" s="217" t="s">
        <v>1636</v>
      </c>
      <c r="D6" s="219">
        <v>727067</v>
      </c>
    </row>
    <row r="7" spans="1:4" s="201" customFormat="1" ht="14.25">
      <c r="A7" s="220" t="s">
        <v>1637</v>
      </c>
      <c r="B7" s="218">
        <f>B8+B77+B81+B82+B87+B88+B89+B90+B91+B92</f>
        <v>510937</v>
      </c>
      <c r="C7" s="220" t="s">
        <v>1638</v>
      </c>
      <c r="D7" s="219">
        <f>SUM(D8,D83:D92)</f>
        <v>32096</v>
      </c>
    </row>
    <row r="8" spans="1:4" s="201" customFormat="1" ht="14.25">
      <c r="A8" s="221" t="s">
        <v>1639</v>
      </c>
      <c r="B8" s="222">
        <f>B9+B16+B52</f>
        <v>340247</v>
      </c>
      <c r="C8" s="221" t="s">
        <v>1640</v>
      </c>
      <c r="D8" s="223">
        <f>SUM(D9:D10)</f>
        <v>26396</v>
      </c>
    </row>
    <row r="9" spans="1:4" s="201" customFormat="1" ht="14.25">
      <c r="A9" s="221" t="s">
        <v>1641</v>
      </c>
      <c r="B9" s="222">
        <f>SUM(B10:B15)</f>
        <v>4807</v>
      </c>
      <c r="C9" s="221" t="s">
        <v>1642</v>
      </c>
      <c r="D9" s="223">
        <v>2294</v>
      </c>
    </row>
    <row r="10" spans="1:4" s="201" customFormat="1" ht="14.25">
      <c r="A10" s="224" t="s">
        <v>1643</v>
      </c>
      <c r="B10" s="222">
        <v>839</v>
      </c>
      <c r="C10" s="221" t="s">
        <v>1644</v>
      </c>
      <c r="D10" s="223">
        <v>24102</v>
      </c>
    </row>
    <row r="11" spans="1:4" s="201" customFormat="1" ht="14.25">
      <c r="A11" s="224" t="s">
        <v>1645</v>
      </c>
      <c r="B11" s="222"/>
      <c r="C11" s="221"/>
      <c r="D11" s="223"/>
    </row>
    <row r="12" spans="1:4" s="201" customFormat="1" ht="14.25">
      <c r="A12" s="224" t="s">
        <v>1646</v>
      </c>
      <c r="B12" s="222">
        <v>3528</v>
      </c>
      <c r="C12" s="221" t="s">
        <v>98</v>
      </c>
      <c r="D12" s="225"/>
    </row>
    <row r="13" spans="1:4" s="201" customFormat="1" ht="14.25">
      <c r="A13" s="224" t="s">
        <v>1647</v>
      </c>
      <c r="B13" s="222">
        <v>440</v>
      </c>
      <c r="C13" s="221" t="s">
        <v>98</v>
      </c>
      <c r="D13" s="225"/>
    </row>
    <row r="14" spans="1:4" s="201" customFormat="1" ht="14.25">
      <c r="A14" s="224" t="s">
        <v>1648</v>
      </c>
      <c r="B14" s="222"/>
      <c r="C14" s="221" t="s">
        <v>98</v>
      </c>
      <c r="D14" s="225"/>
    </row>
    <row r="15" spans="1:4" s="201" customFormat="1" ht="14.25">
      <c r="A15" s="224" t="s">
        <v>1649</v>
      </c>
      <c r="B15" s="222"/>
      <c r="C15" s="221" t="s">
        <v>98</v>
      </c>
      <c r="D15" s="225"/>
    </row>
    <row r="16" spans="1:4" s="201" customFormat="1" ht="14.25">
      <c r="A16" s="224" t="s">
        <v>1650</v>
      </c>
      <c r="B16" s="222">
        <f>SUM(B17:B51)</f>
        <v>309197</v>
      </c>
      <c r="C16" s="221" t="s">
        <v>98</v>
      </c>
      <c r="D16" s="225"/>
    </row>
    <row r="17" spans="1:4" s="201" customFormat="1" ht="14.25">
      <c r="A17" s="224" t="s">
        <v>1651</v>
      </c>
      <c r="B17" s="222">
        <v>1974</v>
      </c>
      <c r="C17" s="221" t="s">
        <v>98</v>
      </c>
      <c r="D17" s="225"/>
    </row>
    <row r="18" spans="1:4" s="201" customFormat="1" ht="14.25">
      <c r="A18" s="226" t="s">
        <v>1652</v>
      </c>
      <c r="B18" s="222">
        <v>64321</v>
      </c>
      <c r="C18" s="221" t="s">
        <v>98</v>
      </c>
      <c r="D18" s="225"/>
    </row>
    <row r="19" spans="1:4" s="201" customFormat="1" ht="14.25">
      <c r="A19" s="227" t="s">
        <v>1653</v>
      </c>
      <c r="B19" s="222">
        <v>36046</v>
      </c>
      <c r="C19" s="221" t="s">
        <v>98</v>
      </c>
      <c r="D19" s="225"/>
    </row>
    <row r="20" spans="1:4" s="201" customFormat="1" ht="14.25">
      <c r="A20" s="227" t="s">
        <v>1654</v>
      </c>
      <c r="B20" s="222">
        <v>14969</v>
      </c>
      <c r="C20" s="221" t="s">
        <v>98</v>
      </c>
      <c r="D20" s="225"/>
    </row>
    <row r="21" spans="1:4" s="201" customFormat="1" ht="14.25">
      <c r="A21" s="227" t="s">
        <v>1655</v>
      </c>
      <c r="B21" s="222"/>
      <c r="C21" s="221" t="s">
        <v>98</v>
      </c>
      <c r="D21" s="225"/>
    </row>
    <row r="22" spans="1:4" s="201" customFormat="1" ht="14.25">
      <c r="A22" s="227" t="s">
        <v>1656</v>
      </c>
      <c r="B22" s="222"/>
      <c r="C22" s="221" t="s">
        <v>98</v>
      </c>
      <c r="D22" s="225"/>
    </row>
    <row r="23" spans="1:4" s="201" customFormat="1" ht="14.25">
      <c r="A23" s="227" t="s">
        <v>1657</v>
      </c>
      <c r="B23" s="222"/>
      <c r="C23" s="227" t="s">
        <v>98</v>
      </c>
      <c r="D23" s="225"/>
    </row>
    <row r="24" spans="1:4" s="201" customFormat="1" ht="14.25">
      <c r="A24" s="227" t="s">
        <v>1658</v>
      </c>
      <c r="B24" s="222">
        <v>4879</v>
      </c>
      <c r="C24" s="227" t="s">
        <v>98</v>
      </c>
      <c r="D24" s="225"/>
    </row>
    <row r="25" spans="1:4" s="201" customFormat="1" ht="14.25">
      <c r="A25" s="227" t="s">
        <v>1659</v>
      </c>
      <c r="B25" s="222">
        <v>20272</v>
      </c>
      <c r="C25" s="226" t="s">
        <v>98</v>
      </c>
      <c r="D25" s="225"/>
    </row>
    <row r="26" spans="1:4" s="201" customFormat="1" ht="14.25">
      <c r="A26" s="227" t="s">
        <v>1660</v>
      </c>
      <c r="B26" s="222"/>
      <c r="C26" s="227" t="s">
        <v>98</v>
      </c>
      <c r="D26" s="225"/>
    </row>
    <row r="27" spans="1:4" s="201" customFormat="1" ht="14.25">
      <c r="A27" s="227" t="s">
        <v>1661</v>
      </c>
      <c r="B27" s="222"/>
      <c r="C27" s="227" t="s">
        <v>98</v>
      </c>
      <c r="D27" s="225"/>
    </row>
    <row r="28" spans="1:4" s="201" customFormat="1" ht="14.25">
      <c r="A28" s="227" t="s">
        <v>1662</v>
      </c>
      <c r="B28" s="222"/>
      <c r="C28" s="227" t="s">
        <v>98</v>
      </c>
      <c r="D28" s="225"/>
    </row>
    <row r="29" spans="1:4" s="201" customFormat="1" ht="14.25">
      <c r="A29" s="227" t="s">
        <v>1663</v>
      </c>
      <c r="B29" s="222"/>
      <c r="C29" s="227" t="s">
        <v>98</v>
      </c>
      <c r="D29" s="225"/>
    </row>
    <row r="30" spans="1:4" s="201" customFormat="1" ht="14.25">
      <c r="A30" s="228" t="s">
        <v>1664</v>
      </c>
      <c r="B30" s="229"/>
      <c r="C30" s="227" t="s">
        <v>98</v>
      </c>
      <c r="D30" s="225"/>
    </row>
    <row r="31" spans="1:4" s="201" customFormat="1" ht="14.25">
      <c r="A31" s="228" t="s">
        <v>1665</v>
      </c>
      <c r="B31" s="229">
        <v>10049</v>
      </c>
      <c r="C31" s="227" t="s">
        <v>98</v>
      </c>
      <c r="D31" s="225"/>
    </row>
    <row r="32" spans="1:4" s="201" customFormat="1" ht="14.25">
      <c r="A32" s="228" t="s">
        <v>1666</v>
      </c>
      <c r="B32" s="229"/>
      <c r="C32" s="227" t="s">
        <v>98</v>
      </c>
      <c r="D32" s="225"/>
    </row>
    <row r="33" spans="1:4" s="201" customFormat="1" ht="14.25">
      <c r="A33" s="228" t="s">
        <v>1667</v>
      </c>
      <c r="B33" s="229">
        <v>2071</v>
      </c>
      <c r="C33" s="227" t="s">
        <v>98</v>
      </c>
      <c r="D33" s="225"/>
    </row>
    <row r="34" spans="1:4" s="201" customFormat="1" ht="14.25">
      <c r="A34" s="228" t="s">
        <v>1668</v>
      </c>
      <c r="B34" s="229">
        <v>28103</v>
      </c>
      <c r="C34" s="221" t="s">
        <v>98</v>
      </c>
      <c r="D34" s="225"/>
    </row>
    <row r="35" spans="1:4" s="201" customFormat="1" ht="14.25">
      <c r="A35" s="228" t="s">
        <v>1669</v>
      </c>
      <c r="B35" s="229">
        <v>91</v>
      </c>
      <c r="C35" s="221" t="s">
        <v>98</v>
      </c>
      <c r="D35" s="225"/>
    </row>
    <row r="36" spans="1:4" s="201" customFormat="1" ht="14.25">
      <c r="A36" s="228" t="s">
        <v>1670</v>
      </c>
      <c r="B36" s="229">
        <v>482</v>
      </c>
      <c r="C36" s="221" t="s">
        <v>98</v>
      </c>
      <c r="D36" s="225"/>
    </row>
    <row r="37" spans="1:4" s="201" customFormat="1" ht="14.25">
      <c r="A37" s="228" t="s">
        <v>1671</v>
      </c>
      <c r="B37" s="229">
        <v>29676</v>
      </c>
      <c r="C37" s="221" t="s">
        <v>98</v>
      </c>
      <c r="D37" s="225"/>
    </row>
    <row r="38" spans="1:4" s="201" customFormat="1" ht="14.25">
      <c r="A38" s="228" t="s">
        <v>1672</v>
      </c>
      <c r="B38" s="229">
        <v>15574</v>
      </c>
      <c r="C38" s="221" t="s">
        <v>98</v>
      </c>
      <c r="D38" s="225"/>
    </row>
    <row r="39" spans="1:4" s="201" customFormat="1" ht="14.25">
      <c r="A39" s="228" t="s">
        <v>1673</v>
      </c>
      <c r="B39" s="229">
        <v>411</v>
      </c>
      <c r="C39" s="221" t="s">
        <v>98</v>
      </c>
      <c r="D39" s="225"/>
    </row>
    <row r="40" spans="1:4" s="201" customFormat="1" ht="14.25">
      <c r="A40" s="228" t="s">
        <v>1674</v>
      </c>
      <c r="B40" s="229"/>
      <c r="C40" s="221" t="s">
        <v>98</v>
      </c>
      <c r="D40" s="225"/>
    </row>
    <row r="41" spans="1:4" s="201" customFormat="1" ht="14.25">
      <c r="A41" s="228" t="s">
        <v>1675</v>
      </c>
      <c r="B41" s="229">
        <v>34862</v>
      </c>
      <c r="C41" s="221" t="s">
        <v>98</v>
      </c>
      <c r="D41" s="225"/>
    </row>
    <row r="42" spans="1:4" s="201" customFormat="1" ht="14.25">
      <c r="A42" s="228" t="s">
        <v>1676</v>
      </c>
      <c r="B42" s="229">
        <v>23759</v>
      </c>
      <c r="C42" s="221" t="s">
        <v>98</v>
      </c>
      <c r="D42" s="225"/>
    </row>
    <row r="43" spans="1:4" s="201" customFormat="1" ht="14.25">
      <c r="A43" s="228" t="s">
        <v>1677</v>
      </c>
      <c r="B43" s="229"/>
      <c r="C43" s="221" t="s">
        <v>98</v>
      </c>
      <c r="D43" s="225"/>
    </row>
    <row r="44" spans="1:4" s="201" customFormat="1" ht="14.25">
      <c r="A44" s="228" t="s">
        <v>1678</v>
      </c>
      <c r="B44" s="229"/>
      <c r="C44" s="221" t="s">
        <v>98</v>
      </c>
      <c r="D44" s="225"/>
    </row>
    <row r="45" spans="1:4" s="201" customFormat="1" ht="14.25">
      <c r="A45" s="228" t="s">
        <v>1679</v>
      </c>
      <c r="B45" s="229"/>
      <c r="C45" s="221" t="s">
        <v>98</v>
      </c>
      <c r="D45" s="225"/>
    </row>
    <row r="46" spans="1:4" s="201" customFormat="1" ht="14.25">
      <c r="A46" s="228" t="s">
        <v>1680</v>
      </c>
      <c r="B46" s="229"/>
      <c r="C46" s="221" t="s">
        <v>98</v>
      </c>
      <c r="D46" s="225"/>
    </row>
    <row r="47" spans="1:4" s="201" customFormat="1" ht="14.25">
      <c r="A47" s="228" t="s">
        <v>1681</v>
      </c>
      <c r="B47" s="229">
        <v>15711</v>
      </c>
      <c r="C47" s="221" t="s">
        <v>98</v>
      </c>
      <c r="D47" s="225"/>
    </row>
    <row r="48" spans="1:4" s="201" customFormat="1" ht="14.25">
      <c r="A48" s="228" t="s">
        <v>1682</v>
      </c>
      <c r="B48" s="229">
        <v>2300</v>
      </c>
      <c r="C48" s="227" t="s">
        <v>98</v>
      </c>
      <c r="D48" s="225"/>
    </row>
    <row r="49" spans="1:4" s="201" customFormat="1" ht="14.25">
      <c r="A49" s="228" t="s">
        <v>1683</v>
      </c>
      <c r="B49" s="229">
        <v>3400</v>
      </c>
      <c r="C49" s="227"/>
      <c r="D49" s="225"/>
    </row>
    <row r="50" spans="1:4" s="201" customFormat="1" ht="14.25">
      <c r="A50" s="228" t="s">
        <v>1684</v>
      </c>
      <c r="B50" s="229"/>
      <c r="C50" s="227" t="s">
        <v>98</v>
      </c>
      <c r="D50" s="225"/>
    </row>
    <row r="51" spans="1:4" s="201" customFormat="1" ht="14.25">
      <c r="A51" s="227" t="s">
        <v>1685</v>
      </c>
      <c r="B51" s="222">
        <v>247</v>
      </c>
      <c r="C51" s="227" t="s">
        <v>98</v>
      </c>
      <c r="D51" s="225"/>
    </row>
    <row r="52" spans="1:4" s="201" customFormat="1" ht="14.25">
      <c r="A52" s="227" t="s">
        <v>1686</v>
      </c>
      <c r="B52" s="222">
        <f>SUM(B53:B73)</f>
        <v>26243</v>
      </c>
      <c r="C52" s="227" t="s">
        <v>98</v>
      </c>
      <c r="D52" s="225"/>
    </row>
    <row r="53" spans="1:4" s="201" customFormat="1" ht="14.25">
      <c r="A53" s="227" t="s">
        <v>1687</v>
      </c>
      <c r="B53" s="222">
        <v>40</v>
      </c>
      <c r="C53" s="227" t="s">
        <v>98</v>
      </c>
      <c r="D53" s="225"/>
    </row>
    <row r="54" spans="1:4" s="201" customFormat="1" ht="14.25">
      <c r="A54" s="227" t="s">
        <v>1688</v>
      </c>
      <c r="B54" s="222"/>
      <c r="C54" s="227"/>
      <c r="D54" s="225"/>
    </row>
    <row r="55" spans="1:4" s="201" customFormat="1" ht="14.25">
      <c r="A55" s="227" t="s">
        <v>1689</v>
      </c>
      <c r="B55" s="222"/>
      <c r="C55" s="227"/>
      <c r="D55" s="225"/>
    </row>
    <row r="56" spans="1:4" s="201" customFormat="1" ht="14.25">
      <c r="A56" s="227" t="s">
        <v>1690</v>
      </c>
      <c r="B56" s="222"/>
      <c r="C56" s="227"/>
      <c r="D56" s="225"/>
    </row>
    <row r="57" spans="1:4" s="201" customFormat="1" ht="14.25">
      <c r="A57" s="227" t="s">
        <v>1691</v>
      </c>
      <c r="B57" s="222"/>
      <c r="C57" s="227"/>
      <c r="D57" s="225"/>
    </row>
    <row r="58" spans="1:4" s="201" customFormat="1" ht="14.25">
      <c r="A58" s="227" t="s">
        <v>1692</v>
      </c>
      <c r="B58" s="222"/>
      <c r="C58" s="227"/>
      <c r="D58" s="225"/>
    </row>
    <row r="59" spans="1:4" s="201" customFormat="1" ht="14.25">
      <c r="A59" s="227" t="s">
        <v>1693</v>
      </c>
      <c r="B59" s="222">
        <v>61</v>
      </c>
      <c r="C59" s="227"/>
      <c r="D59" s="225"/>
    </row>
    <row r="60" spans="1:4" s="201" customFormat="1" ht="14.25">
      <c r="A60" s="227" t="s">
        <v>1694</v>
      </c>
      <c r="B60" s="222"/>
      <c r="C60" s="227"/>
      <c r="D60" s="225"/>
    </row>
    <row r="61" spans="1:4" s="203" customFormat="1" ht="14.25">
      <c r="A61" s="227" t="s">
        <v>1695</v>
      </c>
      <c r="B61" s="222">
        <v>530</v>
      </c>
      <c r="C61" s="227"/>
      <c r="D61" s="225"/>
    </row>
    <row r="62" spans="1:4" s="201" customFormat="1" ht="14.25">
      <c r="A62" s="227" t="s">
        <v>1696</v>
      </c>
      <c r="B62" s="222">
        <v>443</v>
      </c>
      <c r="C62" s="227"/>
      <c r="D62" s="225"/>
    </row>
    <row r="63" spans="1:4" s="201" customFormat="1" ht="14.25">
      <c r="A63" s="227" t="s">
        <v>1697</v>
      </c>
      <c r="B63" s="222"/>
      <c r="C63" s="227"/>
      <c r="D63" s="225"/>
    </row>
    <row r="64" spans="1:4" s="201" customFormat="1" ht="14.25">
      <c r="A64" s="227" t="s">
        <v>1698</v>
      </c>
      <c r="B64" s="222">
        <v>6561</v>
      </c>
      <c r="C64" s="227"/>
      <c r="D64" s="225"/>
    </row>
    <row r="65" spans="1:4" s="201" customFormat="1" ht="14.25">
      <c r="A65" s="227" t="s">
        <v>1699</v>
      </c>
      <c r="B65" s="222">
        <v>149</v>
      </c>
      <c r="C65" s="227"/>
      <c r="D65" s="225"/>
    </row>
    <row r="66" spans="1:4" s="201" customFormat="1" ht="14.25">
      <c r="A66" s="227" t="s">
        <v>1700</v>
      </c>
      <c r="B66" s="222">
        <v>1100</v>
      </c>
      <c r="C66" s="227"/>
      <c r="D66" s="225"/>
    </row>
    <row r="67" spans="1:4" s="201" customFormat="1" ht="14.25">
      <c r="A67" s="227" t="s">
        <v>1701</v>
      </c>
      <c r="B67" s="222">
        <v>363</v>
      </c>
      <c r="C67" s="227"/>
      <c r="D67" s="225"/>
    </row>
    <row r="68" spans="1:4" s="201" customFormat="1" ht="14.25">
      <c r="A68" s="227" t="s">
        <v>1702</v>
      </c>
      <c r="B68" s="222"/>
      <c r="C68" s="227"/>
      <c r="D68" s="225"/>
    </row>
    <row r="69" spans="1:4" s="201" customFormat="1" ht="14.25">
      <c r="A69" s="227" t="s">
        <v>1703</v>
      </c>
      <c r="B69" s="222">
        <v>15371</v>
      </c>
      <c r="C69" s="227"/>
      <c r="D69" s="225"/>
    </row>
    <row r="70" spans="1:4" s="201" customFormat="1" ht="14.25">
      <c r="A70" s="227" t="s">
        <v>1704</v>
      </c>
      <c r="B70" s="222">
        <v>1080</v>
      </c>
      <c r="C70" s="227"/>
      <c r="D70" s="225"/>
    </row>
    <row r="71" spans="1:4" s="201" customFormat="1" ht="14.25">
      <c r="A71" s="227" t="s">
        <v>1705</v>
      </c>
      <c r="B71" s="222"/>
      <c r="C71" s="227"/>
      <c r="D71" s="225"/>
    </row>
    <row r="72" spans="1:4" s="201" customFormat="1" ht="14.25">
      <c r="A72" s="227" t="s">
        <v>1706</v>
      </c>
      <c r="B72" s="222">
        <v>545</v>
      </c>
      <c r="C72" s="230"/>
      <c r="D72" s="231"/>
    </row>
    <row r="73" spans="1:4" s="201" customFormat="1" ht="14.25">
      <c r="A73" s="232" t="s">
        <v>1707</v>
      </c>
      <c r="B73" s="222"/>
      <c r="C73" s="230"/>
      <c r="D73" s="231"/>
    </row>
    <row r="74" spans="1:4" s="201" customFormat="1" ht="14.25">
      <c r="A74" s="232"/>
      <c r="B74" s="222"/>
      <c r="C74" s="230"/>
      <c r="D74" s="233"/>
    </row>
    <row r="75" spans="1:4" s="201" customFormat="1" ht="14.25">
      <c r="A75" s="232"/>
      <c r="B75" s="222"/>
      <c r="C75" s="230"/>
      <c r="D75" s="233"/>
    </row>
    <row r="76" spans="1:4" s="201" customFormat="1" ht="14.25">
      <c r="A76" s="232"/>
      <c r="B76" s="222"/>
      <c r="C76" s="230"/>
      <c r="D76" s="233"/>
    </row>
    <row r="77" spans="1:4" s="201" customFormat="1" ht="14.25">
      <c r="A77" s="232" t="s">
        <v>1708</v>
      </c>
      <c r="B77" s="222"/>
      <c r="C77" s="230"/>
      <c r="D77" s="233"/>
    </row>
    <row r="78" spans="1:4" s="201" customFormat="1" ht="14.25">
      <c r="A78" s="232" t="s">
        <v>1709</v>
      </c>
      <c r="B78" s="222"/>
      <c r="C78" s="230"/>
      <c r="D78" s="233"/>
    </row>
    <row r="79" spans="1:4" s="201" customFormat="1" ht="14.25">
      <c r="A79" s="232" t="s">
        <v>1710</v>
      </c>
      <c r="B79" s="222"/>
      <c r="C79" s="230"/>
      <c r="D79" s="233"/>
    </row>
    <row r="80" spans="1:4" s="201" customFormat="1" ht="14.25">
      <c r="A80" s="232" t="s">
        <v>1711</v>
      </c>
      <c r="B80" s="222"/>
      <c r="C80" s="230"/>
      <c r="D80" s="233"/>
    </row>
    <row r="81" spans="1:4" s="201" customFormat="1" ht="14.25">
      <c r="A81" s="224" t="s">
        <v>1712</v>
      </c>
      <c r="B81" s="222">
        <v>69101</v>
      </c>
      <c r="C81" s="230"/>
      <c r="D81" s="233"/>
    </row>
    <row r="82" spans="1:4" s="201" customFormat="1" ht="14.25">
      <c r="A82" s="224" t="s">
        <v>1713</v>
      </c>
      <c r="B82" s="222">
        <f>SUM(B83,B85,B86)</f>
        <v>52400</v>
      </c>
      <c r="C82" s="230"/>
      <c r="D82" s="233"/>
    </row>
    <row r="83" spans="1:4" s="201" customFormat="1" ht="14.25">
      <c r="A83" s="224" t="s">
        <v>1714</v>
      </c>
      <c r="B83" s="222">
        <v>51400</v>
      </c>
      <c r="C83" s="230" t="s">
        <v>1715</v>
      </c>
      <c r="D83" s="231"/>
    </row>
    <row r="84" spans="1:4" s="201" customFormat="1" ht="14.25">
      <c r="A84" s="232" t="s">
        <v>1716</v>
      </c>
      <c r="B84" s="222"/>
      <c r="C84" s="221" t="s">
        <v>1717</v>
      </c>
      <c r="D84" s="225"/>
    </row>
    <row r="85" spans="1:4" s="201" customFormat="1" ht="14.25">
      <c r="A85" s="224" t="s">
        <v>1718</v>
      </c>
      <c r="B85" s="222">
        <v>1000</v>
      </c>
      <c r="C85" s="234" t="s">
        <v>1719</v>
      </c>
      <c r="D85" s="225"/>
    </row>
    <row r="86" spans="1:4" s="201" customFormat="1" ht="14.25">
      <c r="A86" s="224" t="s">
        <v>1720</v>
      </c>
      <c r="B86" s="222"/>
      <c r="C86" s="234" t="s">
        <v>1721</v>
      </c>
      <c r="D86" s="235"/>
    </row>
    <row r="87" spans="1:4" s="201" customFormat="1" ht="14.25">
      <c r="A87" s="224" t="s">
        <v>1722</v>
      </c>
      <c r="B87" s="222"/>
      <c r="C87" s="224" t="s">
        <v>1723</v>
      </c>
      <c r="D87" s="235">
        <v>5700</v>
      </c>
    </row>
    <row r="88" spans="1:4" s="201" customFormat="1" ht="14.25">
      <c r="A88" s="224" t="s">
        <v>1724</v>
      </c>
      <c r="B88" s="222">
        <v>5700</v>
      </c>
      <c r="C88" s="224" t="s">
        <v>1725</v>
      </c>
      <c r="D88" s="225"/>
    </row>
    <row r="89" spans="1:4" s="201" customFormat="1" ht="14.25">
      <c r="A89" s="224" t="s">
        <v>1726</v>
      </c>
      <c r="B89" s="222"/>
      <c r="C89" s="224" t="s">
        <v>1727</v>
      </c>
      <c r="D89" s="225"/>
    </row>
    <row r="90" spans="1:4" s="201" customFormat="1" ht="14.25">
      <c r="A90" s="224" t="s">
        <v>1728</v>
      </c>
      <c r="B90" s="222">
        <v>43489</v>
      </c>
      <c r="C90" s="232" t="s">
        <v>1729</v>
      </c>
      <c r="D90" s="225"/>
    </row>
    <row r="91" spans="1:4" s="201" customFormat="1" ht="14.25">
      <c r="A91" s="232" t="s">
        <v>1730</v>
      </c>
      <c r="B91" s="222"/>
      <c r="C91" s="232" t="s">
        <v>1731</v>
      </c>
      <c r="D91" s="225"/>
    </row>
    <row r="92" spans="1:4" s="201" customFormat="1" ht="14.25">
      <c r="A92" s="232" t="s">
        <v>1732</v>
      </c>
      <c r="B92" s="222"/>
      <c r="C92" s="221" t="s">
        <v>1733</v>
      </c>
      <c r="D92" s="225"/>
    </row>
    <row r="93" spans="1:4" s="201" customFormat="1" ht="14.25">
      <c r="A93" s="224"/>
      <c r="B93" s="222"/>
      <c r="C93" s="224"/>
      <c r="D93" s="225"/>
    </row>
    <row r="94" spans="1:4" s="201" customFormat="1" ht="14.25">
      <c r="A94" s="224"/>
      <c r="B94" s="222"/>
      <c r="C94" s="224"/>
      <c r="D94" s="225"/>
    </row>
    <row r="95" spans="1:4" s="201" customFormat="1" ht="14.25">
      <c r="A95" s="224"/>
      <c r="B95" s="222"/>
      <c r="C95" s="224" t="s">
        <v>98</v>
      </c>
      <c r="D95" s="225"/>
    </row>
    <row r="96" spans="1:4" s="201" customFormat="1" ht="14.25">
      <c r="A96" s="224"/>
      <c r="B96" s="222"/>
      <c r="C96" s="224"/>
      <c r="D96" s="225"/>
    </row>
    <row r="97" spans="1:4" s="201" customFormat="1" ht="14.25">
      <c r="A97" s="224"/>
      <c r="B97" s="222"/>
      <c r="C97" s="224"/>
      <c r="D97" s="225"/>
    </row>
    <row r="98" spans="1:4" s="201" customFormat="1" ht="14.25">
      <c r="A98" s="236" t="s">
        <v>1286</v>
      </c>
      <c r="B98" s="218">
        <f>B6+B7</f>
        <v>759163</v>
      </c>
      <c r="C98" s="236" t="s">
        <v>1287</v>
      </c>
      <c r="D98" s="237">
        <f>SUM(D6,D7)</f>
        <v>759163</v>
      </c>
    </row>
    <row r="99" spans="2:4" s="201" customFormat="1" ht="14.25">
      <c r="B99" s="204"/>
      <c r="C99" s="238"/>
      <c r="D99" s="205"/>
    </row>
    <row r="100" spans="2:4" s="201" customFormat="1" ht="14.25">
      <c r="B100" s="204"/>
      <c r="C100" s="238"/>
      <c r="D100" s="205"/>
    </row>
    <row r="101" spans="2:4" s="201" customFormat="1" ht="14.25">
      <c r="B101" s="204"/>
      <c r="C101" s="238"/>
      <c r="D101" s="205"/>
    </row>
    <row r="102" spans="2:4" s="201" customFormat="1" ht="14.25">
      <c r="B102" s="204"/>
      <c r="C102" s="238"/>
      <c r="D102" s="205"/>
    </row>
    <row r="103" spans="2:4" s="201" customFormat="1" ht="14.25">
      <c r="B103" s="204"/>
      <c r="C103" s="238"/>
      <c r="D103" s="205"/>
    </row>
    <row r="104" spans="2:4" s="201" customFormat="1" ht="14.25">
      <c r="B104" s="204"/>
      <c r="C104" s="238"/>
      <c r="D104" s="205"/>
    </row>
    <row r="105" spans="2:4" s="201" customFormat="1" ht="14.25">
      <c r="B105" s="204"/>
      <c r="C105" s="238"/>
      <c r="D105" s="205"/>
    </row>
    <row r="106" spans="2:4" s="201" customFormat="1" ht="14.25">
      <c r="B106" s="204"/>
      <c r="C106" s="238"/>
      <c r="D106" s="205"/>
    </row>
    <row r="107" spans="2:4" s="201" customFormat="1" ht="14.25">
      <c r="B107" s="204"/>
      <c r="C107" s="238"/>
      <c r="D107" s="205"/>
    </row>
    <row r="108" spans="2:4" s="201" customFormat="1" ht="14.25">
      <c r="B108" s="204"/>
      <c r="C108" s="238"/>
      <c r="D108" s="205"/>
    </row>
    <row r="109" spans="2:4" s="201" customFormat="1" ht="14.25">
      <c r="B109" s="204"/>
      <c r="C109" s="238"/>
      <c r="D109" s="205"/>
    </row>
  </sheetData>
  <sheetProtection/>
  <protectedRanges>
    <protectedRange sqref="B30:B50" name="区域1"/>
  </protectedRanges>
  <mergeCells count="3">
    <mergeCell ref="A2:D2"/>
    <mergeCell ref="A4:B4"/>
    <mergeCell ref="C4:D4"/>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C376"/>
  <sheetViews>
    <sheetView zoomScaleSheetLayoutView="100" workbookViewId="0" topLeftCell="A1">
      <selection activeCell="B5" sqref="B5:C374"/>
    </sheetView>
  </sheetViews>
  <sheetFormatPr defaultColWidth="21.50390625" defaultRowHeight="14.25"/>
  <cols>
    <col min="1" max="1" width="8.50390625" style="181" customWidth="1"/>
    <col min="2" max="2" width="47.25390625" style="180" customWidth="1"/>
    <col min="3" max="3" width="24.50390625" style="180" customWidth="1"/>
    <col min="4" max="16384" width="21.50390625" style="180" customWidth="1"/>
  </cols>
  <sheetData>
    <row r="1" spans="1:3" s="180" customFormat="1" ht="18.75">
      <c r="A1" s="182" t="s">
        <v>1734</v>
      </c>
      <c r="B1" s="182"/>
      <c r="C1" s="183"/>
    </row>
    <row r="2" spans="1:3" s="180" customFormat="1" ht="20.25">
      <c r="A2" s="184"/>
      <c r="B2" s="185" t="s">
        <v>1735</v>
      </c>
      <c r="C2" s="185"/>
    </row>
    <row r="3" spans="1:3" s="180" customFormat="1" ht="14.25">
      <c r="A3" s="184"/>
      <c r="B3" s="183"/>
      <c r="C3" s="186" t="s">
        <v>1210</v>
      </c>
    </row>
    <row r="4" spans="1:3" s="180" customFormat="1" ht="14.25">
      <c r="A4" s="187" t="s">
        <v>1736</v>
      </c>
      <c r="B4" s="188" t="s">
        <v>1633</v>
      </c>
      <c r="C4" s="188" t="s">
        <v>1634</v>
      </c>
    </row>
    <row r="5" spans="1:3" ht="13.5">
      <c r="A5" s="189">
        <v>201</v>
      </c>
      <c r="B5" s="190" t="s">
        <v>1737</v>
      </c>
      <c r="C5" s="191">
        <v>54617</v>
      </c>
    </row>
    <row r="6" spans="1:3" ht="13.5">
      <c r="A6" s="189">
        <v>20101</v>
      </c>
      <c r="B6" s="192" t="s">
        <v>1738</v>
      </c>
      <c r="C6" s="191">
        <v>1133</v>
      </c>
    </row>
    <row r="7" spans="1:3" ht="13.5">
      <c r="A7" s="189">
        <v>2010101</v>
      </c>
      <c r="B7" s="192" t="s">
        <v>1739</v>
      </c>
      <c r="C7" s="191">
        <v>794</v>
      </c>
    </row>
    <row r="8" spans="1:3" ht="13.5">
      <c r="A8" s="189">
        <v>2010102</v>
      </c>
      <c r="B8" s="192" t="s">
        <v>1740</v>
      </c>
      <c r="C8" s="191">
        <v>234</v>
      </c>
    </row>
    <row r="9" spans="1:3" ht="13.5">
      <c r="A9" s="189">
        <v>2010150</v>
      </c>
      <c r="B9" s="190" t="s">
        <v>1741</v>
      </c>
      <c r="C9" s="191">
        <v>105</v>
      </c>
    </row>
    <row r="10" spans="1:3" ht="13.5">
      <c r="A10" s="189">
        <v>20102</v>
      </c>
      <c r="B10" s="192" t="s">
        <v>1742</v>
      </c>
      <c r="C10" s="191">
        <v>1057</v>
      </c>
    </row>
    <row r="11" spans="1:3" ht="13.5">
      <c r="A11" s="189">
        <v>2010201</v>
      </c>
      <c r="B11" s="192" t="s">
        <v>1739</v>
      </c>
      <c r="C11" s="191">
        <v>697</v>
      </c>
    </row>
    <row r="12" spans="1:3" ht="13.5">
      <c r="A12" s="189">
        <v>2010202</v>
      </c>
      <c r="B12" s="192" t="s">
        <v>1740</v>
      </c>
      <c r="C12" s="191">
        <v>284</v>
      </c>
    </row>
    <row r="13" spans="1:3" ht="13.5">
      <c r="A13" s="189">
        <v>2010250</v>
      </c>
      <c r="B13" s="193" t="s">
        <v>1741</v>
      </c>
      <c r="C13" s="191">
        <v>76</v>
      </c>
    </row>
    <row r="14" spans="1:3" ht="13.5">
      <c r="A14" s="189">
        <v>20103</v>
      </c>
      <c r="B14" s="192" t="s">
        <v>1743</v>
      </c>
      <c r="C14" s="191">
        <v>28225</v>
      </c>
    </row>
    <row r="15" spans="1:3" ht="13.5">
      <c r="A15" s="189">
        <v>2010301</v>
      </c>
      <c r="B15" s="192" t="s">
        <v>1739</v>
      </c>
      <c r="C15" s="191">
        <v>22773</v>
      </c>
    </row>
    <row r="16" spans="1:3" ht="13.5">
      <c r="A16" s="189">
        <v>2010302</v>
      </c>
      <c r="B16" s="192" t="s">
        <v>1740</v>
      </c>
      <c r="C16" s="191">
        <v>1107</v>
      </c>
    </row>
    <row r="17" spans="1:3" ht="13.5">
      <c r="A17" s="189">
        <v>2010303</v>
      </c>
      <c r="B17" s="193" t="s">
        <v>1744</v>
      </c>
      <c r="C17" s="191">
        <v>91</v>
      </c>
    </row>
    <row r="18" spans="1:3" ht="13.5">
      <c r="A18" s="189">
        <v>2010308</v>
      </c>
      <c r="B18" s="192" t="s">
        <v>1745</v>
      </c>
      <c r="C18" s="191">
        <v>15</v>
      </c>
    </row>
    <row r="19" spans="1:3" ht="13.5">
      <c r="A19" s="189">
        <v>2010350</v>
      </c>
      <c r="B19" s="193" t="s">
        <v>1741</v>
      </c>
      <c r="C19" s="191">
        <v>839</v>
      </c>
    </row>
    <row r="20" spans="1:3" ht="13.5">
      <c r="A20" s="189">
        <v>2010399</v>
      </c>
      <c r="B20" s="193" t="s">
        <v>1746</v>
      </c>
      <c r="C20" s="191">
        <v>3400</v>
      </c>
    </row>
    <row r="21" spans="1:3" ht="13.5">
      <c r="A21" s="189">
        <v>20104</v>
      </c>
      <c r="B21" s="192" t="s">
        <v>1747</v>
      </c>
      <c r="C21" s="191">
        <v>6211</v>
      </c>
    </row>
    <row r="22" spans="1:3" ht="13.5">
      <c r="A22" s="189">
        <v>2010401</v>
      </c>
      <c r="B22" s="192" t="s">
        <v>1739</v>
      </c>
      <c r="C22" s="191">
        <v>2386</v>
      </c>
    </row>
    <row r="23" spans="1:3" ht="13.5">
      <c r="A23" s="189">
        <v>2010450</v>
      </c>
      <c r="B23" s="192" t="s">
        <v>1741</v>
      </c>
      <c r="C23" s="191">
        <v>825</v>
      </c>
    </row>
    <row r="24" spans="1:3" ht="13.5">
      <c r="A24" s="189">
        <v>2010499</v>
      </c>
      <c r="B24" s="193" t="s">
        <v>1748</v>
      </c>
      <c r="C24" s="191">
        <v>3000</v>
      </c>
    </row>
    <row r="25" spans="1:3" ht="13.5">
      <c r="A25" s="189">
        <v>20105</v>
      </c>
      <c r="B25" s="193" t="s">
        <v>1749</v>
      </c>
      <c r="C25" s="191">
        <v>493</v>
      </c>
    </row>
    <row r="26" spans="1:3" ht="13.5">
      <c r="A26" s="189">
        <v>2010501</v>
      </c>
      <c r="B26" s="193" t="s">
        <v>1739</v>
      </c>
      <c r="C26" s="191">
        <v>449</v>
      </c>
    </row>
    <row r="27" spans="1:3" ht="13.5">
      <c r="A27" s="189">
        <v>2010508</v>
      </c>
      <c r="B27" s="193" t="s">
        <v>1750</v>
      </c>
      <c r="C27" s="191">
        <v>44</v>
      </c>
    </row>
    <row r="28" spans="1:3" ht="13.5">
      <c r="A28" s="189">
        <v>20106</v>
      </c>
      <c r="B28" s="194" t="s">
        <v>1751</v>
      </c>
      <c r="C28" s="191">
        <v>1734</v>
      </c>
    </row>
    <row r="29" spans="1:3" ht="13.5">
      <c r="A29" s="189">
        <v>2010601</v>
      </c>
      <c r="B29" s="193" t="s">
        <v>1739</v>
      </c>
      <c r="C29" s="191">
        <v>1375</v>
      </c>
    </row>
    <row r="30" spans="1:3" ht="13.5">
      <c r="A30" s="189">
        <v>2010608</v>
      </c>
      <c r="B30" s="193" t="s">
        <v>1752</v>
      </c>
      <c r="C30" s="191">
        <v>200</v>
      </c>
    </row>
    <row r="31" spans="1:3" ht="13.5">
      <c r="A31" s="189">
        <v>2010650</v>
      </c>
      <c r="B31" s="193" t="s">
        <v>1741</v>
      </c>
      <c r="C31" s="191">
        <v>142</v>
      </c>
    </row>
    <row r="32" spans="1:3" ht="13.5">
      <c r="A32" s="189">
        <v>2010699</v>
      </c>
      <c r="B32" s="193" t="s">
        <v>1753</v>
      </c>
      <c r="C32" s="191">
        <v>17</v>
      </c>
    </row>
    <row r="33" spans="1:3" ht="13.5">
      <c r="A33" s="189">
        <v>20107</v>
      </c>
      <c r="B33" s="192" t="s">
        <v>1754</v>
      </c>
      <c r="C33" s="191">
        <v>1231</v>
      </c>
    </row>
    <row r="34" spans="1:3" ht="13.5">
      <c r="A34" s="189">
        <v>2010701</v>
      </c>
      <c r="B34" s="192" t="s">
        <v>1739</v>
      </c>
      <c r="C34" s="191">
        <v>1231</v>
      </c>
    </row>
    <row r="35" spans="1:3" ht="13.5">
      <c r="A35" s="189">
        <v>20111</v>
      </c>
      <c r="B35" s="195" t="s">
        <v>1755</v>
      </c>
      <c r="C35" s="191">
        <v>4246</v>
      </c>
    </row>
    <row r="36" spans="1:3" ht="13.5">
      <c r="A36" s="189">
        <v>2011101</v>
      </c>
      <c r="B36" s="192" t="s">
        <v>1739</v>
      </c>
      <c r="C36" s="191">
        <v>3063</v>
      </c>
    </row>
    <row r="37" spans="1:3" ht="13.5">
      <c r="A37" s="189">
        <v>2011102</v>
      </c>
      <c r="B37" s="192" t="s">
        <v>1740</v>
      </c>
      <c r="C37" s="191">
        <v>1000</v>
      </c>
    </row>
    <row r="38" spans="1:3" ht="13.5">
      <c r="A38" s="189">
        <v>2011150</v>
      </c>
      <c r="B38" s="192" t="s">
        <v>1741</v>
      </c>
      <c r="C38" s="191">
        <v>183</v>
      </c>
    </row>
    <row r="39" spans="1:3" ht="13.5">
      <c r="A39" s="189">
        <v>20113</v>
      </c>
      <c r="B39" s="190" t="s">
        <v>1756</v>
      </c>
      <c r="C39" s="191">
        <v>579</v>
      </c>
    </row>
    <row r="40" spans="1:3" ht="13.5">
      <c r="A40" s="189">
        <v>2011301</v>
      </c>
      <c r="B40" s="192" t="s">
        <v>1739</v>
      </c>
      <c r="C40" s="191">
        <v>323</v>
      </c>
    </row>
    <row r="41" spans="1:3" ht="13.5">
      <c r="A41" s="189">
        <v>2011350</v>
      </c>
      <c r="B41" s="192" t="s">
        <v>1741</v>
      </c>
      <c r="C41" s="191">
        <v>256</v>
      </c>
    </row>
    <row r="42" spans="1:3" ht="13.5">
      <c r="A42" s="189">
        <v>20125</v>
      </c>
      <c r="B42" s="192" t="s">
        <v>1757</v>
      </c>
      <c r="C42" s="191">
        <v>64</v>
      </c>
    </row>
    <row r="43" spans="1:3" ht="13.5">
      <c r="A43" s="189">
        <v>2012501</v>
      </c>
      <c r="B43" s="192" t="s">
        <v>1739</v>
      </c>
      <c r="C43" s="191">
        <v>64</v>
      </c>
    </row>
    <row r="44" spans="1:3" ht="13.5">
      <c r="A44" s="189">
        <v>20126</v>
      </c>
      <c r="B44" s="193" t="s">
        <v>1758</v>
      </c>
      <c r="C44" s="191">
        <v>192</v>
      </c>
    </row>
    <row r="45" spans="1:3" ht="13.5">
      <c r="A45" s="189">
        <v>2012601</v>
      </c>
      <c r="B45" s="193" t="s">
        <v>1739</v>
      </c>
      <c r="C45" s="191">
        <v>192</v>
      </c>
    </row>
    <row r="46" spans="1:3" ht="13.5">
      <c r="A46" s="189">
        <v>20128</v>
      </c>
      <c r="B46" s="193" t="s">
        <v>1759</v>
      </c>
      <c r="C46" s="191">
        <v>204</v>
      </c>
    </row>
    <row r="47" spans="1:3" ht="13.5">
      <c r="A47" s="189">
        <v>2012801</v>
      </c>
      <c r="B47" s="193" t="s">
        <v>1739</v>
      </c>
      <c r="C47" s="191">
        <v>204</v>
      </c>
    </row>
    <row r="48" spans="1:3" ht="13.5">
      <c r="A48" s="189">
        <v>20129</v>
      </c>
      <c r="B48" s="193" t="s">
        <v>1760</v>
      </c>
      <c r="C48" s="191">
        <v>776</v>
      </c>
    </row>
    <row r="49" spans="1:3" ht="13.5">
      <c r="A49" s="189">
        <v>2012901</v>
      </c>
      <c r="B49" s="193" t="s">
        <v>1739</v>
      </c>
      <c r="C49" s="191">
        <v>465</v>
      </c>
    </row>
    <row r="50" spans="1:3" ht="13.5">
      <c r="A50" s="189">
        <v>2012902</v>
      </c>
      <c r="B50" s="193" t="s">
        <v>1740</v>
      </c>
      <c r="C50" s="191">
        <v>39</v>
      </c>
    </row>
    <row r="51" spans="1:3" ht="13.5">
      <c r="A51" s="189">
        <v>2012950</v>
      </c>
      <c r="B51" s="193" t="s">
        <v>1741</v>
      </c>
      <c r="C51" s="191">
        <v>186</v>
      </c>
    </row>
    <row r="52" spans="1:3" ht="13.5">
      <c r="A52" s="189">
        <v>2012999</v>
      </c>
      <c r="B52" s="193" t="s">
        <v>1761</v>
      </c>
      <c r="C52" s="191">
        <v>86</v>
      </c>
    </row>
    <row r="53" spans="1:3" ht="13.5">
      <c r="A53" s="189">
        <v>20131</v>
      </c>
      <c r="B53" s="193" t="s">
        <v>1762</v>
      </c>
      <c r="C53" s="191">
        <v>1713</v>
      </c>
    </row>
    <row r="54" spans="1:3" ht="13.5">
      <c r="A54" s="189">
        <v>2013101</v>
      </c>
      <c r="B54" s="193" t="s">
        <v>1739</v>
      </c>
      <c r="C54" s="191">
        <v>1110</v>
      </c>
    </row>
    <row r="55" spans="1:3" ht="13.5">
      <c r="A55" s="189">
        <v>2013102</v>
      </c>
      <c r="B55" s="192" t="s">
        <v>1740</v>
      </c>
      <c r="C55" s="191">
        <v>500</v>
      </c>
    </row>
    <row r="56" spans="1:3" ht="13.5">
      <c r="A56" s="189">
        <v>2013150</v>
      </c>
      <c r="B56" s="193" t="s">
        <v>1741</v>
      </c>
      <c r="C56" s="191">
        <v>103</v>
      </c>
    </row>
    <row r="57" spans="1:3" ht="13.5">
      <c r="A57" s="189">
        <v>20132</v>
      </c>
      <c r="B57" s="193" t="s">
        <v>1763</v>
      </c>
      <c r="C57" s="191">
        <v>1029</v>
      </c>
    </row>
    <row r="58" spans="1:3" ht="13.5">
      <c r="A58" s="189">
        <v>2013201</v>
      </c>
      <c r="B58" s="192" t="s">
        <v>1739</v>
      </c>
      <c r="C58" s="191">
        <v>517</v>
      </c>
    </row>
    <row r="59" spans="1:3" ht="13.5">
      <c r="A59" s="189">
        <v>2013202</v>
      </c>
      <c r="B59" s="192" t="s">
        <v>1740</v>
      </c>
      <c r="C59" s="191">
        <v>57</v>
      </c>
    </row>
    <row r="60" spans="1:3" ht="13.5">
      <c r="A60" s="189">
        <v>2013250</v>
      </c>
      <c r="B60" s="192" t="s">
        <v>1741</v>
      </c>
      <c r="C60" s="191">
        <v>205</v>
      </c>
    </row>
    <row r="61" spans="1:3" ht="13.5">
      <c r="A61" s="189">
        <v>2013299</v>
      </c>
      <c r="B61" s="193" t="s">
        <v>1764</v>
      </c>
      <c r="C61" s="191">
        <v>250</v>
      </c>
    </row>
    <row r="62" spans="1:3" ht="13.5">
      <c r="A62" s="189">
        <v>20133</v>
      </c>
      <c r="B62" s="193" t="s">
        <v>1765</v>
      </c>
      <c r="C62" s="191">
        <v>2098</v>
      </c>
    </row>
    <row r="63" spans="1:3" ht="13.5">
      <c r="A63" s="189">
        <v>2013301</v>
      </c>
      <c r="B63" s="190" t="s">
        <v>1739</v>
      </c>
      <c r="C63" s="191">
        <v>333</v>
      </c>
    </row>
    <row r="64" spans="1:3" ht="13.5">
      <c r="A64" s="189">
        <v>2013302</v>
      </c>
      <c r="B64" s="192" t="s">
        <v>1740</v>
      </c>
      <c r="C64" s="191">
        <v>1531</v>
      </c>
    </row>
    <row r="65" spans="1:3" ht="13.5">
      <c r="A65" s="189">
        <v>2013350</v>
      </c>
      <c r="B65" s="192" t="s">
        <v>1741</v>
      </c>
      <c r="C65" s="191">
        <v>234</v>
      </c>
    </row>
    <row r="66" spans="1:3" ht="13.5">
      <c r="A66" s="189">
        <v>20134</v>
      </c>
      <c r="B66" s="193" t="s">
        <v>1766</v>
      </c>
      <c r="C66" s="191">
        <v>396</v>
      </c>
    </row>
    <row r="67" spans="1:3" ht="13.5">
      <c r="A67" s="189">
        <v>2013401</v>
      </c>
      <c r="B67" s="193" t="s">
        <v>1739</v>
      </c>
      <c r="C67" s="191">
        <v>198</v>
      </c>
    </row>
    <row r="68" spans="1:3" ht="13.5">
      <c r="A68" s="189">
        <v>2013404</v>
      </c>
      <c r="B68" s="192" t="s">
        <v>1767</v>
      </c>
      <c r="C68" s="191">
        <v>40</v>
      </c>
    </row>
    <row r="69" spans="1:3" ht="13.5">
      <c r="A69" s="189">
        <v>2013450</v>
      </c>
      <c r="B69" s="192" t="s">
        <v>1741</v>
      </c>
      <c r="C69" s="191">
        <v>158</v>
      </c>
    </row>
    <row r="70" spans="1:3" ht="13.5">
      <c r="A70" s="189">
        <v>20138</v>
      </c>
      <c r="B70" s="192" t="s">
        <v>1768</v>
      </c>
      <c r="C70" s="191">
        <v>3009</v>
      </c>
    </row>
    <row r="71" spans="1:3" ht="13.5">
      <c r="A71" s="189">
        <v>2013801</v>
      </c>
      <c r="B71" s="192" t="s">
        <v>1739</v>
      </c>
      <c r="C71" s="191">
        <v>2749</v>
      </c>
    </row>
    <row r="72" spans="1:3" ht="13.5">
      <c r="A72" s="189">
        <v>2013802</v>
      </c>
      <c r="B72" s="192" t="s">
        <v>1740</v>
      </c>
      <c r="C72" s="191">
        <v>4</v>
      </c>
    </row>
    <row r="73" spans="1:3" ht="13.5">
      <c r="A73" s="189">
        <v>2013812</v>
      </c>
      <c r="B73" s="192" t="s">
        <v>1769</v>
      </c>
      <c r="C73" s="191">
        <v>34</v>
      </c>
    </row>
    <row r="74" spans="1:3" ht="13.5">
      <c r="A74" s="189">
        <v>2013814</v>
      </c>
      <c r="B74" s="192" t="s">
        <v>1770</v>
      </c>
      <c r="C74" s="191">
        <v>4</v>
      </c>
    </row>
    <row r="75" spans="1:3" ht="13.5">
      <c r="A75" s="189">
        <v>2013815</v>
      </c>
      <c r="B75" s="192" t="s">
        <v>1771</v>
      </c>
      <c r="C75" s="191">
        <v>5</v>
      </c>
    </row>
    <row r="76" spans="1:3" ht="13.5">
      <c r="A76" s="189">
        <v>2013816</v>
      </c>
      <c r="B76" s="192" t="s">
        <v>1772</v>
      </c>
      <c r="C76" s="191">
        <v>157</v>
      </c>
    </row>
    <row r="77" spans="1:3" ht="13.5">
      <c r="A77" s="189">
        <v>2013850</v>
      </c>
      <c r="B77" s="192" t="s">
        <v>1741</v>
      </c>
      <c r="C77" s="191">
        <v>56</v>
      </c>
    </row>
    <row r="78" spans="1:3" ht="13.5">
      <c r="A78" s="189">
        <v>20199</v>
      </c>
      <c r="B78" s="192" t="s">
        <v>1773</v>
      </c>
      <c r="C78" s="191">
        <v>227</v>
      </c>
    </row>
    <row r="79" spans="1:3" ht="13.5">
      <c r="A79" s="189">
        <v>2019999</v>
      </c>
      <c r="B79" s="193" t="s">
        <v>1774</v>
      </c>
      <c r="C79" s="191">
        <v>227</v>
      </c>
    </row>
    <row r="80" spans="1:3" ht="13.5">
      <c r="A80" s="189">
        <v>203</v>
      </c>
      <c r="B80" s="190" t="s">
        <v>1775</v>
      </c>
      <c r="C80" s="191">
        <v>63</v>
      </c>
    </row>
    <row r="81" spans="1:3" ht="13.5">
      <c r="A81" s="189">
        <v>20306</v>
      </c>
      <c r="B81" s="193" t="s">
        <v>1776</v>
      </c>
      <c r="C81" s="191">
        <v>63</v>
      </c>
    </row>
    <row r="82" spans="1:3" ht="13.5">
      <c r="A82" s="189">
        <v>2030607</v>
      </c>
      <c r="B82" s="193" t="s">
        <v>1777</v>
      </c>
      <c r="C82" s="191">
        <v>63</v>
      </c>
    </row>
    <row r="83" spans="1:3" ht="13.5">
      <c r="A83" s="189">
        <v>204</v>
      </c>
      <c r="B83" s="190" t="s">
        <v>1778</v>
      </c>
      <c r="C83" s="191">
        <v>15682</v>
      </c>
    </row>
    <row r="84" spans="1:3" ht="13.5">
      <c r="A84" s="189">
        <v>20402</v>
      </c>
      <c r="B84" s="193" t="s">
        <v>1779</v>
      </c>
      <c r="C84" s="191">
        <v>12890</v>
      </c>
    </row>
    <row r="85" spans="1:3" ht="13.5">
      <c r="A85" s="189">
        <v>2040201</v>
      </c>
      <c r="B85" s="193" t="s">
        <v>1739</v>
      </c>
      <c r="C85" s="191">
        <v>11328</v>
      </c>
    </row>
    <row r="86" spans="1:3" ht="13.5">
      <c r="A86" s="189">
        <v>2040220</v>
      </c>
      <c r="B86" s="193" t="s">
        <v>1780</v>
      </c>
      <c r="C86" s="191">
        <v>1562</v>
      </c>
    </row>
    <row r="87" spans="1:3" ht="13.5">
      <c r="A87" s="189">
        <v>20406</v>
      </c>
      <c r="B87" s="192" t="s">
        <v>1781</v>
      </c>
      <c r="C87" s="191">
        <v>2692</v>
      </c>
    </row>
    <row r="88" spans="1:3" ht="13.5">
      <c r="A88" s="189">
        <v>2040601</v>
      </c>
      <c r="B88" s="193" t="s">
        <v>1739</v>
      </c>
      <c r="C88" s="191">
        <v>1725</v>
      </c>
    </row>
    <row r="89" spans="1:3" ht="13.5">
      <c r="A89" s="189">
        <v>2040602</v>
      </c>
      <c r="B89" s="193" t="s">
        <v>1740</v>
      </c>
      <c r="C89" s="191">
        <v>809</v>
      </c>
    </row>
    <row r="90" spans="1:3" ht="13.5">
      <c r="A90" s="189">
        <v>2040650</v>
      </c>
      <c r="B90" s="193" t="s">
        <v>1741</v>
      </c>
      <c r="C90" s="191">
        <v>158</v>
      </c>
    </row>
    <row r="91" spans="1:3" ht="13.5">
      <c r="A91" s="189">
        <v>20499</v>
      </c>
      <c r="B91" s="192" t="s">
        <v>1782</v>
      </c>
      <c r="C91" s="191">
        <v>100</v>
      </c>
    </row>
    <row r="92" spans="1:3" ht="13.5">
      <c r="A92" s="189">
        <v>2049999</v>
      </c>
      <c r="B92" s="192" t="s">
        <v>1783</v>
      </c>
      <c r="C92" s="191">
        <v>100</v>
      </c>
    </row>
    <row r="93" spans="1:3" ht="13.5">
      <c r="A93" s="189">
        <v>205</v>
      </c>
      <c r="B93" s="190" t="s">
        <v>1784</v>
      </c>
      <c r="C93" s="191">
        <v>161440</v>
      </c>
    </row>
    <row r="94" spans="1:3" ht="13.5">
      <c r="A94" s="189">
        <v>20501</v>
      </c>
      <c r="B94" s="193" t="s">
        <v>1785</v>
      </c>
      <c r="C94" s="191">
        <v>4192</v>
      </c>
    </row>
    <row r="95" spans="1:3" ht="13.5">
      <c r="A95" s="189">
        <v>2050101</v>
      </c>
      <c r="B95" s="192" t="s">
        <v>1739</v>
      </c>
      <c r="C95" s="191">
        <v>427</v>
      </c>
    </row>
    <row r="96" spans="1:3" ht="13.5">
      <c r="A96" s="189">
        <v>2050199</v>
      </c>
      <c r="B96" s="196" t="s">
        <v>1786</v>
      </c>
      <c r="C96" s="191">
        <v>3765</v>
      </c>
    </row>
    <row r="97" spans="1:3" ht="13.5">
      <c r="A97" s="189">
        <v>20502</v>
      </c>
      <c r="B97" s="192" t="s">
        <v>1787</v>
      </c>
      <c r="C97" s="191">
        <v>143157</v>
      </c>
    </row>
    <row r="98" spans="1:3" ht="13.5">
      <c r="A98" s="189">
        <v>2050201</v>
      </c>
      <c r="B98" s="192" t="s">
        <v>1788</v>
      </c>
      <c r="C98" s="191">
        <v>3474</v>
      </c>
    </row>
    <row r="99" spans="1:3" ht="13.5">
      <c r="A99" s="189">
        <v>2050202</v>
      </c>
      <c r="B99" s="192" t="s">
        <v>1789</v>
      </c>
      <c r="C99" s="191">
        <v>64922</v>
      </c>
    </row>
    <row r="100" spans="1:3" ht="13.5">
      <c r="A100" s="189">
        <v>2050203</v>
      </c>
      <c r="B100" s="193" t="s">
        <v>1790</v>
      </c>
      <c r="C100" s="191">
        <v>41056</v>
      </c>
    </row>
    <row r="101" spans="1:3" ht="13.5">
      <c r="A101" s="189">
        <v>2050204</v>
      </c>
      <c r="B101" s="193" t="s">
        <v>1791</v>
      </c>
      <c r="C101" s="191">
        <v>28045</v>
      </c>
    </row>
    <row r="102" spans="1:3" ht="13.5">
      <c r="A102" s="189">
        <v>2050299</v>
      </c>
      <c r="B102" s="192" t="s">
        <v>1792</v>
      </c>
      <c r="C102" s="191">
        <v>5660</v>
      </c>
    </row>
    <row r="103" spans="1:3" ht="13.5">
      <c r="A103" s="189">
        <v>20503</v>
      </c>
      <c r="B103" s="192" t="s">
        <v>1793</v>
      </c>
      <c r="C103" s="191">
        <v>5173</v>
      </c>
    </row>
    <row r="104" spans="1:3" ht="13.5">
      <c r="A104" s="189">
        <v>2050302</v>
      </c>
      <c r="B104" s="192" t="s">
        <v>1794</v>
      </c>
      <c r="C104" s="191">
        <v>5173</v>
      </c>
    </row>
    <row r="105" spans="1:3" ht="13.5">
      <c r="A105" s="189">
        <v>20507</v>
      </c>
      <c r="B105" s="192" t="s">
        <v>1795</v>
      </c>
      <c r="C105" s="191">
        <v>815</v>
      </c>
    </row>
    <row r="106" spans="1:3" ht="13.5">
      <c r="A106" s="189">
        <v>2050701</v>
      </c>
      <c r="B106" s="192" t="s">
        <v>1796</v>
      </c>
      <c r="C106" s="191">
        <v>815</v>
      </c>
    </row>
    <row r="107" spans="1:3" ht="13.5">
      <c r="A107" s="189">
        <v>20508</v>
      </c>
      <c r="B107" s="193" t="s">
        <v>1797</v>
      </c>
      <c r="C107" s="191">
        <v>4373</v>
      </c>
    </row>
    <row r="108" spans="1:3" ht="13.5">
      <c r="A108" s="189">
        <v>2050801</v>
      </c>
      <c r="B108" s="193" t="s">
        <v>1798</v>
      </c>
      <c r="C108" s="191">
        <v>547</v>
      </c>
    </row>
    <row r="109" spans="1:3" ht="13.5">
      <c r="A109" s="189">
        <v>2050802</v>
      </c>
      <c r="B109" s="192" t="s">
        <v>1799</v>
      </c>
      <c r="C109" s="191">
        <v>1540</v>
      </c>
    </row>
    <row r="110" spans="1:3" ht="13.5">
      <c r="A110" s="189">
        <v>2050803</v>
      </c>
      <c r="B110" s="192" t="s">
        <v>1800</v>
      </c>
      <c r="C110" s="191">
        <v>2286</v>
      </c>
    </row>
    <row r="111" spans="1:3" ht="13.5">
      <c r="A111" s="189">
        <v>20509</v>
      </c>
      <c r="B111" s="192" t="s">
        <v>1801</v>
      </c>
      <c r="C111" s="191">
        <v>3500</v>
      </c>
    </row>
    <row r="112" spans="1:3" ht="13.5">
      <c r="A112" s="189">
        <v>2050999</v>
      </c>
      <c r="B112" s="192" t="s">
        <v>1802</v>
      </c>
      <c r="C112" s="191">
        <v>3500</v>
      </c>
    </row>
    <row r="113" spans="1:3" ht="13.5">
      <c r="A113" s="189">
        <v>20599</v>
      </c>
      <c r="B113" s="192" t="s">
        <v>1803</v>
      </c>
      <c r="C113" s="191">
        <v>230</v>
      </c>
    </row>
    <row r="114" spans="1:3" ht="13.5">
      <c r="A114" s="189">
        <v>2059999</v>
      </c>
      <c r="B114" s="192" t="s">
        <v>1804</v>
      </c>
      <c r="C114" s="191">
        <v>230</v>
      </c>
    </row>
    <row r="115" spans="1:3" ht="13.5">
      <c r="A115" s="189">
        <v>206</v>
      </c>
      <c r="B115" s="190" t="s">
        <v>1805</v>
      </c>
      <c r="C115" s="191">
        <v>3812</v>
      </c>
    </row>
    <row r="116" spans="1:3" ht="13.5">
      <c r="A116" s="189">
        <v>20601</v>
      </c>
      <c r="B116" s="193" t="s">
        <v>1806</v>
      </c>
      <c r="C116" s="191">
        <v>253</v>
      </c>
    </row>
    <row r="117" spans="1:3" ht="13.5">
      <c r="A117" s="189">
        <v>2060101</v>
      </c>
      <c r="B117" s="192" t="s">
        <v>1739</v>
      </c>
      <c r="C117" s="191">
        <v>253</v>
      </c>
    </row>
    <row r="118" spans="1:3" ht="13.5">
      <c r="A118" s="189">
        <v>20604</v>
      </c>
      <c r="B118" s="193" t="s">
        <v>1807</v>
      </c>
      <c r="C118" s="191">
        <v>3271</v>
      </c>
    </row>
    <row r="119" spans="1:3" ht="13.5">
      <c r="A119" s="189">
        <v>2060404</v>
      </c>
      <c r="B119" s="192" t="s">
        <v>1808</v>
      </c>
      <c r="C119" s="191">
        <v>71</v>
      </c>
    </row>
    <row r="120" spans="1:3" ht="13.5">
      <c r="A120" s="189">
        <v>2060499</v>
      </c>
      <c r="B120" s="193" t="s">
        <v>1809</v>
      </c>
      <c r="C120" s="191">
        <v>3200</v>
      </c>
    </row>
    <row r="121" spans="1:3" ht="13.5">
      <c r="A121" s="189">
        <v>20607</v>
      </c>
      <c r="B121" s="192" t="s">
        <v>1810</v>
      </c>
      <c r="C121" s="191">
        <v>227</v>
      </c>
    </row>
    <row r="122" spans="1:3" ht="13.5">
      <c r="A122" s="189">
        <v>2060701</v>
      </c>
      <c r="B122" s="192" t="s">
        <v>1811</v>
      </c>
      <c r="C122" s="191">
        <v>132</v>
      </c>
    </row>
    <row r="123" spans="1:3" ht="13.5">
      <c r="A123" s="189">
        <v>2060705</v>
      </c>
      <c r="B123" s="192" t="s">
        <v>1812</v>
      </c>
      <c r="C123" s="191">
        <v>75</v>
      </c>
    </row>
    <row r="124" spans="1:3" ht="13.5">
      <c r="A124" s="189">
        <v>2060799</v>
      </c>
      <c r="B124" s="192" t="s">
        <v>1813</v>
      </c>
      <c r="C124" s="191">
        <v>20</v>
      </c>
    </row>
    <row r="125" spans="1:3" ht="13.5">
      <c r="A125" s="189">
        <v>20699</v>
      </c>
      <c r="B125" s="192" t="s">
        <v>1814</v>
      </c>
      <c r="C125" s="191">
        <v>61</v>
      </c>
    </row>
    <row r="126" spans="1:3" ht="13.5">
      <c r="A126" s="189">
        <v>2069999</v>
      </c>
      <c r="B126" s="193" t="s">
        <v>1815</v>
      </c>
      <c r="C126" s="191">
        <v>61</v>
      </c>
    </row>
    <row r="127" spans="1:3" ht="13.5">
      <c r="A127" s="189">
        <v>207</v>
      </c>
      <c r="B127" s="190" t="s">
        <v>1816</v>
      </c>
      <c r="C127" s="191">
        <v>8234</v>
      </c>
    </row>
    <row r="128" spans="1:3" ht="13.5">
      <c r="A128" s="189">
        <v>20701</v>
      </c>
      <c r="B128" s="190" t="s">
        <v>1817</v>
      </c>
      <c r="C128" s="191">
        <v>3171</v>
      </c>
    </row>
    <row r="129" spans="1:3" ht="13.5">
      <c r="A129" s="189">
        <v>2070101</v>
      </c>
      <c r="B129" s="190" t="s">
        <v>1739</v>
      </c>
      <c r="C129" s="191">
        <v>514</v>
      </c>
    </row>
    <row r="130" spans="1:3" ht="13.5">
      <c r="A130" s="189">
        <v>2070104</v>
      </c>
      <c r="B130" s="190" t="s">
        <v>1818</v>
      </c>
      <c r="C130" s="191">
        <v>125</v>
      </c>
    </row>
    <row r="131" spans="1:3" ht="13.5">
      <c r="A131" s="189">
        <v>2070109</v>
      </c>
      <c r="B131" s="190" t="s">
        <v>1819</v>
      </c>
      <c r="C131" s="191">
        <v>1629</v>
      </c>
    </row>
    <row r="132" spans="1:3" ht="13.5">
      <c r="A132" s="189">
        <v>2070113</v>
      </c>
      <c r="B132" s="190" t="s">
        <v>1820</v>
      </c>
      <c r="C132" s="191">
        <v>231</v>
      </c>
    </row>
    <row r="133" spans="1:3" ht="13.5">
      <c r="A133" s="189">
        <v>2070199</v>
      </c>
      <c r="B133" s="190" t="s">
        <v>1821</v>
      </c>
      <c r="C133" s="191">
        <v>672</v>
      </c>
    </row>
    <row r="134" spans="1:3" ht="13.5">
      <c r="A134" s="189">
        <v>20702</v>
      </c>
      <c r="B134" s="190" t="s">
        <v>1822</v>
      </c>
      <c r="C134" s="191">
        <v>619</v>
      </c>
    </row>
    <row r="135" spans="1:3" ht="13.5">
      <c r="A135" s="189">
        <v>2070299</v>
      </c>
      <c r="B135" s="190" t="s">
        <v>1823</v>
      </c>
      <c r="C135" s="191">
        <v>619</v>
      </c>
    </row>
    <row r="136" spans="1:3" ht="13.5">
      <c r="A136" s="189">
        <v>20703</v>
      </c>
      <c r="B136" s="190" t="s">
        <v>1824</v>
      </c>
      <c r="C136" s="191">
        <v>186</v>
      </c>
    </row>
    <row r="137" spans="1:3" ht="13.5">
      <c r="A137" s="189">
        <v>2070307</v>
      </c>
      <c r="B137" s="190" t="s">
        <v>1825</v>
      </c>
      <c r="C137" s="191">
        <v>41</v>
      </c>
    </row>
    <row r="138" spans="1:3" ht="13.5">
      <c r="A138" s="189">
        <v>2070308</v>
      </c>
      <c r="B138" s="190" t="s">
        <v>1826</v>
      </c>
      <c r="C138" s="191">
        <v>20</v>
      </c>
    </row>
    <row r="139" spans="1:3" ht="13.5">
      <c r="A139" s="189">
        <v>2070399</v>
      </c>
      <c r="B139" s="190" t="s">
        <v>1827</v>
      </c>
      <c r="C139" s="191">
        <v>125</v>
      </c>
    </row>
    <row r="140" spans="1:3" ht="13.5">
      <c r="A140" s="189">
        <v>20708</v>
      </c>
      <c r="B140" s="190" t="s">
        <v>1828</v>
      </c>
      <c r="C140" s="191">
        <v>772</v>
      </c>
    </row>
    <row r="141" spans="1:3" ht="13.5">
      <c r="A141" s="189">
        <v>2070808</v>
      </c>
      <c r="B141" s="190" t="s">
        <v>1829</v>
      </c>
      <c r="C141" s="191">
        <v>758</v>
      </c>
    </row>
    <row r="142" spans="1:3" ht="13.5">
      <c r="A142" s="189">
        <v>2070899</v>
      </c>
      <c r="B142" s="190" t="s">
        <v>1830</v>
      </c>
      <c r="C142" s="191">
        <v>14</v>
      </c>
    </row>
    <row r="143" spans="1:3" ht="13.5">
      <c r="A143" s="189">
        <v>20799</v>
      </c>
      <c r="B143" s="190" t="s">
        <v>1831</v>
      </c>
      <c r="C143" s="191">
        <v>3486</v>
      </c>
    </row>
    <row r="144" spans="1:3" ht="13.5">
      <c r="A144" s="189">
        <v>2079903</v>
      </c>
      <c r="B144" s="190" t="s">
        <v>1832</v>
      </c>
      <c r="C144" s="191">
        <v>2469</v>
      </c>
    </row>
    <row r="145" spans="1:3" ht="13.5">
      <c r="A145" s="189">
        <v>2079999</v>
      </c>
      <c r="B145" s="190" t="s">
        <v>1833</v>
      </c>
      <c r="C145" s="191">
        <v>1017</v>
      </c>
    </row>
    <row r="146" spans="1:3" ht="13.5">
      <c r="A146" s="189">
        <v>208</v>
      </c>
      <c r="B146" s="190" t="s">
        <v>1834</v>
      </c>
      <c r="C146" s="191">
        <v>112199</v>
      </c>
    </row>
    <row r="147" spans="1:3" ht="13.5">
      <c r="A147" s="189">
        <v>20801</v>
      </c>
      <c r="B147" s="190" t="s">
        <v>1835</v>
      </c>
      <c r="C147" s="191">
        <v>4599</v>
      </c>
    </row>
    <row r="148" spans="1:3" ht="13.5">
      <c r="A148" s="189">
        <v>2080101</v>
      </c>
      <c r="B148" s="190" t="s">
        <v>1739</v>
      </c>
      <c r="C148" s="191">
        <v>1471</v>
      </c>
    </row>
    <row r="149" spans="1:3" ht="13.5">
      <c r="A149" s="189">
        <v>2080109</v>
      </c>
      <c r="B149" s="190" t="s">
        <v>1836</v>
      </c>
      <c r="C149" s="191">
        <v>145</v>
      </c>
    </row>
    <row r="150" spans="1:3" ht="13.5">
      <c r="A150" s="189">
        <v>2080150</v>
      </c>
      <c r="B150" s="190" t="s">
        <v>1741</v>
      </c>
      <c r="C150" s="191">
        <v>2961</v>
      </c>
    </row>
    <row r="151" spans="1:3" ht="13.5">
      <c r="A151" s="189">
        <v>2080199</v>
      </c>
      <c r="B151" s="190" t="s">
        <v>1837</v>
      </c>
      <c r="C151" s="191">
        <v>22</v>
      </c>
    </row>
    <row r="152" spans="1:3" ht="13.5">
      <c r="A152" s="189">
        <v>20802</v>
      </c>
      <c r="B152" s="190" t="s">
        <v>1838</v>
      </c>
      <c r="C152" s="191">
        <v>2042</v>
      </c>
    </row>
    <row r="153" spans="1:3" ht="13.5">
      <c r="A153" s="189">
        <v>2080201</v>
      </c>
      <c r="B153" s="190" t="s">
        <v>1739</v>
      </c>
      <c r="C153" s="191">
        <v>765</v>
      </c>
    </row>
    <row r="154" spans="1:3" ht="13.5">
      <c r="A154" s="189">
        <v>2080207</v>
      </c>
      <c r="B154" s="190" t="s">
        <v>1839</v>
      </c>
      <c r="C154" s="191">
        <v>6</v>
      </c>
    </row>
    <row r="155" spans="1:3" ht="13.5">
      <c r="A155" s="189">
        <v>2080299</v>
      </c>
      <c r="B155" s="190" t="s">
        <v>1840</v>
      </c>
      <c r="C155" s="191">
        <v>1271</v>
      </c>
    </row>
    <row r="156" spans="1:3" ht="13.5">
      <c r="A156" s="189">
        <v>20805</v>
      </c>
      <c r="B156" s="190" t="s">
        <v>1841</v>
      </c>
      <c r="C156" s="191">
        <v>58180</v>
      </c>
    </row>
    <row r="157" spans="1:3" ht="13.5">
      <c r="A157" s="189">
        <v>2080501</v>
      </c>
      <c r="B157" s="190" t="s">
        <v>1842</v>
      </c>
      <c r="C157" s="191">
        <v>74</v>
      </c>
    </row>
    <row r="158" spans="1:3" ht="13.5">
      <c r="A158" s="189">
        <v>2080502</v>
      </c>
      <c r="B158" s="190" t="s">
        <v>1843</v>
      </c>
      <c r="C158" s="191">
        <v>323</v>
      </c>
    </row>
    <row r="159" spans="1:3" ht="13.5">
      <c r="A159" s="189">
        <v>2080505</v>
      </c>
      <c r="B159" s="190" t="s">
        <v>1844</v>
      </c>
      <c r="C159" s="191">
        <v>23554</v>
      </c>
    </row>
    <row r="160" spans="1:3" ht="13.5">
      <c r="A160" s="189">
        <v>2080506</v>
      </c>
      <c r="B160" s="190" t="s">
        <v>1845</v>
      </c>
      <c r="C160" s="191">
        <v>11131</v>
      </c>
    </row>
    <row r="161" spans="1:3" ht="13.5">
      <c r="A161" s="189">
        <v>2080599</v>
      </c>
      <c r="B161" s="190" t="s">
        <v>1846</v>
      </c>
      <c r="C161" s="191">
        <v>23098</v>
      </c>
    </row>
    <row r="162" spans="1:3" ht="13.5">
      <c r="A162" s="189">
        <v>20807</v>
      </c>
      <c r="B162" s="190" t="s">
        <v>1847</v>
      </c>
      <c r="C162" s="191">
        <v>4526</v>
      </c>
    </row>
    <row r="163" spans="1:3" ht="13.5">
      <c r="A163" s="189">
        <v>2080701</v>
      </c>
      <c r="B163" s="190" t="s">
        <v>1848</v>
      </c>
      <c r="C163" s="191">
        <v>4526</v>
      </c>
    </row>
    <row r="164" spans="1:3" ht="13.5">
      <c r="A164" s="189">
        <v>20808</v>
      </c>
      <c r="B164" s="190" t="s">
        <v>1849</v>
      </c>
      <c r="C164" s="191">
        <v>9937</v>
      </c>
    </row>
    <row r="165" spans="1:3" ht="13.5">
      <c r="A165" s="189">
        <v>2080801</v>
      </c>
      <c r="B165" s="190" t="s">
        <v>1850</v>
      </c>
      <c r="C165" s="191">
        <v>1952</v>
      </c>
    </row>
    <row r="166" spans="1:3" ht="13.5">
      <c r="A166" s="189">
        <v>2080802</v>
      </c>
      <c r="B166" s="190" t="s">
        <v>1851</v>
      </c>
      <c r="C166" s="191">
        <v>2329</v>
      </c>
    </row>
    <row r="167" spans="1:3" ht="13.5">
      <c r="A167" s="189">
        <v>2080803</v>
      </c>
      <c r="B167" s="190" t="s">
        <v>1852</v>
      </c>
      <c r="C167" s="191">
        <v>4130</v>
      </c>
    </row>
    <row r="168" spans="1:3" ht="13.5">
      <c r="A168" s="189">
        <v>2080805</v>
      </c>
      <c r="B168" s="190" t="s">
        <v>1853</v>
      </c>
      <c r="C168" s="191">
        <v>963</v>
      </c>
    </row>
    <row r="169" spans="1:3" ht="13.5">
      <c r="A169" s="189">
        <v>2080806</v>
      </c>
      <c r="B169" s="190" t="s">
        <v>1854</v>
      </c>
      <c r="C169" s="191">
        <v>444</v>
      </c>
    </row>
    <row r="170" spans="1:3" ht="13.5">
      <c r="A170" s="189">
        <v>2080899</v>
      </c>
      <c r="B170" s="190" t="s">
        <v>1855</v>
      </c>
      <c r="C170" s="191">
        <v>119</v>
      </c>
    </row>
    <row r="171" spans="1:3" ht="13.5">
      <c r="A171" s="189">
        <v>20809</v>
      </c>
      <c r="B171" s="190" t="s">
        <v>1856</v>
      </c>
      <c r="C171" s="191">
        <v>4035</v>
      </c>
    </row>
    <row r="172" spans="1:3" ht="13.5">
      <c r="A172" s="189">
        <v>2080901</v>
      </c>
      <c r="B172" s="190" t="s">
        <v>1857</v>
      </c>
      <c r="C172" s="191">
        <v>2413</v>
      </c>
    </row>
    <row r="173" spans="1:3" ht="13.5">
      <c r="A173" s="189">
        <v>2080902</v>
      </c>
      <c r="B173" s="190" t="s">
        <v>1858</v>
      </c>
      <c r="C173" s="191">
        <v>282</v>
      </c>
    </row>
    <row r="174" spans="1:3" ht="13.5">
      <c r="A174" s="189">
        <v>2080903</v>
      </c>
      <c r="B174" s="190" t="s">
        <v>1859</v>
      </c>
      <c r="C174" s="191">
        <v>12</v>
      </c>
    </row>
    <row r="175" spans="1:3" ht="13.5">
      <c r="A175" s="189">
        <v>2080905</v>
      </c>
      <c r="B175" s="190" t="s">
        <v>1860</v>
      </c>
      <c r="C175" s="191">
        <v>1328</v>
      </c>
    </row>
    <row r="176" spans="1:3" ht="13.5">
      <c r="A176" s="189">
        <v>20810</v>
      </c>
      <c r="B176" s="190" t="s">
        <v>1861</v>
      </c>
      <c r="C176" s="191">
        <v>1235</v>
      </c>
    </row>
    <row r="177" spans="1:3" ht="13.5">
      <c r="A177" s="189">
        <v>2081001</v>
      </c>
      <c r="B177" s="190" t="s">
        <v>1862</v>
      </c>
      <c r="C177" s="191">
        <v>268</v>
      </c>
    </row>
    <row r="178" spans="1:3" ht="13.5">
      <c r="A178" s="189">
        <v>2081002</v>
      </c>
      <c r="B178" s="190" t="s">
        <v>1863</v>
      </c>
      <c r="C178" s="191">
        <v>256</v>
      </c>
    </row>
    <row r="179" spans="1:3" ht="13.5">
      <c r="A179" s="189">
        <v>2081005</v>
      </c>
      <c r="B179" s="190" t="s">
        <v>1864</v>
      </c>
      <c r="C179" s="191">
        <v>431</v>
      </c>
    </row>
    <row r="180" spans="1:3" ht="13.5">
      <c r="A180" s="189">
        <v>2081006</v>
      </c>
      <c r="B180" s="190" t="s">
        <v>1865</v>
      </c>
      <c r="C180" s="191">
        <v>280</v>
      </c>
    </row>
    <row r="181" spans="1:3" ht="13.5">
      <c r="A181" s="189">
        <v>20811</v>
      </c>
      <c r="B181" s="190" t="s">
        <v>1866</v>
      </c>
      <c r="C181" s="191">
        <v>2108</v>
      </c>
    </row>
    <row r="182" spans="1:3" ht="13.5">
      <c r="A182" s="189">
        <v>2081101</v>
      </c>
      <c r="B182" s="190" t="s">
        <v>1739</v>
      </c>
      <c r="C182" s="191">
        <v>78</v>
      </c>
    </row>
    <row r="183" spans="1:3" ht="13.5">
      <c r="A183" s="189">
        <v>2081107</v>
      </c>
      <c r="B183" s="190" t="s">
        <v>1867</v>
      </c>
      <c r="C183" s="191">
        <v>1078</v>
      </c>
    </row>
    <row r="184" spans="1:3" ht="13.5">
      <c r="A184" s="189">
        <v>2081199</v>
      </c>
      <c r="B184" s="190" t="s">
        <v>1868</v>
      </c>
      <c r="C184" s="191">
        <v>952</v>
      </c>
    </row>
    <row r="185" spans="1:3" ht="13.5">
      <c r="A185" s="189">
        <v>20816</v>
      </c>
      <c r="B185" s="190" t="s">
        <v>1869</v>
      </c>
      <c r="C185" s="191">
        <v>86</v>
      </c>
    </row>
    <row r="186" spans="1:3" ht="13.5">
      <c r="A186" s="189">
        <v>2081601</v>
      </c>
      <c r="B186" s="190" t="s">
        <v>1739</v>
      </c>
      <c r="C186" s="191">
        <v>86</v>
      </c>
    </row>
    <row r="187" spans="1:3" ht="13.5">
      <c r="A187" s="189">
        <v>20819</v>
      </c>
      <c r="B187" s="190" t="s">
        <v>1870</v>
      </c>
      <c r="C187" s="191">
        <v>13204</v>
      </c>
    </row>
    <row r="188" spans="1:3" ht="13.5">
      <c r="A188" s="189">
        <v>2081901</v>
      </c>
      <c r="B188" s="190" t="s">
        <v>1871</v>
      </c>
      <c r="C188" s="191">
        <v>5969</v>
      </c>
    </row>
    <row r="189" spans="1:3" ht="13.5">
      <c r="A189" s="189">
        <v>2081902</v>
      </c>
      <c r="B189" s="190" t="s">
        <v>1872</v>
      </c>
      <c r="C189" s="191">
        <v>7235</v>
      </c>
    </row>
    <row r="190" spans="1:3" ht="13.5">
      <c r="A190" s="189">
        <v>20820</v>
      </c>
      <c r="B190" s="190" t="s">
        <v>1873</v>
      </c>
      <c r="C190" s="191">
        <v>992</v>
      </c>
    </row>
    <row r="191" spans="1:3" ht="13.5">
      <c r="A191" s="189">
        <v>2082001</v>
      </c>
      <c r="B191" s="190" t="s">
        <v>1874</v>
      </c>
      <c r="C191" s="191">
        <v>955</v>
      </c>
    </row>
    <row r="192" spans="1:3" ht="13.5">
      <c r="A192" s="189">
        <v>2082002</v>
      </c>
      <c r="B192" s="190" t="s">
        <v>1875</v>
      </c>
      <c r="C192" s="191">
        <v>37</v>
      </c>
    </row>
    <row r="193" spans="1:3" ht="13.5">
      <c r="A193" s="189">
        <v>20821</v>
      </c>
      <c r="B193" s="190" t="s">
        <v>1876</v>
      </c>
      <c r="C193" s="191">
        <v>7810</v>
      </c>
    </row>
    <row r="194" spans="1:3" ht="13.5">
      <c r="A194" s="189">
        <v>2082101</v>
      </c>
      <c r="B194" s="190" t="s">
        <v>1877</v>
      </c>
      <c r="C194" s="191">
        <v>3244</v>
      </c>
    </row>
    <row r="195" spans="1:3" ht="13.5">
      <c r="A195" s="189">
        <v>2082102</v>
      </c>
      <c r="B195" s="190" t="s">
        <v>1878</v>
      </c>
      <c r="C195" s="191">
        <v>4566</v>
      </c>
    </row>
    <row r="196" spans="1:3" ht="13.5">
      <c r="A196" s="189">
        <v>20825</v>
      </c>
      <c r="B196" s="190" t="s">
        <v>1879</v>
      </c>
      <c r="C196" s="191">
        <v>1222</v>
      </c>
    </row>
    <row r="197" spans="1:3" ht="13.5">
      <c r="A197" s="189">
        <v>2082502</v>
      </c>
      <c r="B197" s="190" t="s">
        <v>1880</v>
      </c>
      <c r="C197" s="191">
        <v>1222</v>
      </c>
    </row>
    <row r="198" spans="1:3" ht="13.5">
      <c r="A198" s="189">
        <v>20828</v>
      </c>
      <c r="B198" s="197" t="s">
        <v>1881</v>
      </c>
      <c r="C198" s="191">
        <v>1403</v>
      </c>
    </row>
    <row r="199" spans="1:3" ht="13.5">
      <c r="A199" s="189">
        <v>2082801</v>
      </c>
      <c r="B199" s="190" t="s">
        <v>1739</v>
      </c>
      <c r="C199" s="191">
        <v>241</v>
      </c>
    </row>
    <row r="200" spans="1:3" ht="13.5">
      <c r="A200" s="189">
        <v>2082850</v>
      </c>
      <c r="B200" s="190" t="s">
        <v>1741</v>
      </c>
      <c r="C200" s="191">
        <v>1162</v>
      </c>
    </row>
    <row r="201" spans="1:3" ht="13.5">
      <c r="A201" s="189">
        <v>20899</v>
      </c>
      <c r="B201" s="190" t="s">
        <v>1882</v>
      </c>
      <c r="C201" s="191">
        <v>820</v>
      </c>
    </row>
    <row r="202" spans="1:3" ht="13.5">
      <c r="A202" s="189">
        <v>2089999</v>
      </c>
      <c r="B202" s="190" t="s">
        <v>1883</v>
      </c>
      <c r="C202" s="191">
        <v>820</v>
      </c>
    </row>
    <row r="203" spans="1:3" ht="13.5">
      <c r="A203" s="189">
        <v>210</v>
      </c>
      <c r="B203" s="190" t="s">
        <v>1884</v>
      </c>
      <c r="C203" s="191">
        <v>54306</v>
      </c>
    </row>
    <row r="204" spans="1:3" ht="13.5">
      <c r="A204" s="189">
        <v>21001</v>
      </c>
      <c r="B204" s="190" t="s">
        <v>1885</v>
      </c>
      <c r="C204" s="191">
        <v>2280</v>
      </c>
    </row>
    <row r="205" spans="1:3" ht="13.5">
      <c r="A205" s="189">
        <v>2100101</v>
      </c>
      <c r="B205" s="190" t="s">
        <v>1739</v>
      </c>
      <c r="C205" s="191">
        <v>1040</v>
      </c>
    </row>
    <row r="206" spans="1:3" ht="13.5">
      <c r="A206" s="189">
        <v>2100199</v>
      </c>
      <c r="B206" s="190" t="s">
        <v>1886</v>
      </c>
      <c r="C206" s="191">
        <v>1240</v>
      </c>
    </row>
    <row r="207" spans="1:3" ht="13.5">
      <c r="A207" s="189">
        <v>21002</v>
      </c>
      <c r="B207" s="190" t="s">
        <v>1887</v>
      </c>
      <c r="C207" s="191">
        <v>2149</v>
      </c>
    </row>
    <row r="208" spans="1:3" ht="13.5">
      <c r="A208" s="189">
        <v>2100201</v>
      </c>
      <c r="B208" s="190" t="s">
        <v>1888</v>
      </c>
      <c r="C208" s="191">
        <v>210</v>
      </c>
    </row>
    <row r="209" spans="1:3" ht="13.5">
      <c r="A209" s="189">
        <v>2100202</v>
      </c>
      <c r="B209" s="190" t="s">
        <v>1889</v>
      </c>
      <c r="C209" s="191">
        <v>735</v>
      </c>
    </row>
    <row r="210" spans="1:3" ht="13.5">
      <c r="A210" s="189">
        <v>2100205</v>
      </c>
      <c r="B210" s="190" t="s">
        <v>1890</v>
      </c>
      <c r="C210" s="191">
        <v>1159</v>
      </c>
    </row>
    <row r="211" spans="1:3" ht="13.5">
      <c r="A211" s="189">
        <v>2100299</v>
      </c>
      <c r="B211" s="190" t="s">
        <v>1891</v>
      </c>
      <c r="C211" s="191">
        <v>46</v>
      </c>
    </row>
    <row r="212" spans="1:3" ht="13.5">
      <c r="A212" s="189">
        <v>21003</v>
      </c>
      <c r="B212" s="190" t="s">
        <v>1892</v>
      </c>
      <c r="C212" s="191">
        <v>11896</v>
      </c>
    </row>
    <row r="213" spans="1:3" ht="13.5">
      <c r="A213" s="189">
        <v>2100301</v>
      </c>
      <c r="B213" s="190" t="s">
        <v>1893</v>
      </c>
      <c r="C213" s="191">
        <v>1452</v>
      </c>
    </row>
    <row r="214" spans="1:3" ht="13.5">
      <c r="A214" s="189">
        <v>2100302</v>
      </c>
      <c r="B214" s="190" t="s">
        <v>1894</v>
      </c>
      <c r="C214" s="191">
        <v>10444</v>
      </c>
    </row>
    <row r="215" spans="1:3" ht="13.5">
      <c r="A215" s="189">
        <v>21004</v>
      </c>
      <c r="B215" s="190" t="s">
        <v>1895</v>
      </c>
      <c r="C215" s="191">
        <v>8034</v>
      </c>
    </row>
    <row r="216" spans="1:3" ht="13.5">
      <c r="A216" s="189">
        <v>2100401</v>
      </c>
      <c r="B216" s="190" t="s">
        <v>1896</v>
      </c>
      <c r="C216" s="191">
        <v>1215</v>
      </c>
    </row>
    <row r="217" spans="1:3" ht="13.5">
      <c r="A217" s="189">
        <v>2100403</v>
      </c>
      <c r="B217" s="190" t="s">
        <v>1897</v>
      </c>
      <c r="C217" s="191">
        <v>1329</v>
      </c>
    </row>
    <row r="218" spans="1:3" ht="13.5">
      <c r="A218" s="189">
        <v>2100408</v>
      </c>
      <c r="B218" s="190" t="s">
        <v>1898</v>
      </c>
      <c r="C218" s="191">
        <v>4960</v>
      </c>
    </row>
    <row r="219" spans="1:3" ht="13.5">
      <c r="A219" s="189">
        <v>2100409</v>
      </c>
      <c r="B219" s="190" t="s">
        <v>1899</v>
      </c>
      <c r="C219" s="191">
        <v>530</v>
      </c>
    </row>
    <row r="220" spans="1:3" ht="13.5">
      <c r="A220" s="189">
        <v>21006</v>
      </c>
      <c r="B220" s="190" t="s">
        <v>1900</v>
      </c>
      <c r="C220" s="191">
        <v>42</v>
      </c>
    </row>
    <row r="221" spans="1:3" ht="13.5">
      <c r="A221" s="189">
        <v>2100601</v>
      </c>
      <c r="B221" s="190" t="s">
        <v>1901</v>
      </c>
      <c r="C221" s="191">
        <v>42</v>
      </c>
    </row>
    <row r="222" spans="1:3" ht="13.5">
      <c r="A222" s="189">
        <v>21007</v>
      </c>
      <c r="B222" s="190" t="s">
        <v>1902</v>
      </c>
      <c r="C222" s="191">
        <v>6702</v>
      </c>
    </row>
    <row r="223" spans="1:3" ht="13.5">
      <c r="A223" s="189">
        <v>2100717</v>
      </c>
      <c r="B223" s="190" t="s">
        <v>1903</v>
      </c>
      <c r="C223" s="191">
        <v>6702</v>
      </c>
    </row>
    <row r="224" spans="1:3" ht="13.5">
      <c r="A224" s="189">
        <v>21011</v>
      </c>
      <c r="B224" s="190" t="s">
        <v>1904</v>
      </c>
      <c r="C224" s="191">
        <v>15625</v>
      </c>
    </row>
    <row r="225" spans="1:3" ht="13.5">
      <c r="A225" s="189">
        <v>2101101</v>
      </c>
      <c r="B225" s="190" t="s">
        <v>1905</v>
      </c>
      <c r="C225" s="191">
        <v>2826</v>
      </c>
    </row>
    <row r="226" spans="1:3" ht="13.5">
      <c r="A226" s="189">
        <v>2101102</v>
      </c>
      <c r="B226" s="190" t="s">
        <v>1906</v>
      </c>
      <c r="C226" s="191">
        <v>8906</v>
      </c>
    </row>
    <row r="227" spans="1:3" ht="13.5">
      <c r="A227" s="189">
        <v>2101199</v>
      </c>
      <c r="B227" s="190" t="s">
        <v>1907</v>
      </c>
      <c r="C227" s="191">
        <v>3893</v>
      </c>
    </row>
    <row r="228" spans="1:3" ht="13.5">
      <c r="A228" s="189">
        <v>21012</v>
      </c>
      <c r="B228" s="190" t="s">
        <v>1908</v>
      </c>
      <c r="C228" s="191">
        <v>1961</v>
      </c>
    </row>
    <row r="229" spans="1:3" ht="13.5">
      <c r="A229" s="189">
        <v>2101202</v>
      </c>
      <c r="B229" s="190" t="s">
        <v>1909</v>
      </c>
      <c r="C229" s="191">
        <v>1961</v>
      </c>
    </row>
    <row r="230" spans="1:3" ht="13.5">
      <c r="A230" s="189">
        <v>21013</v>
      </c>
      <c r="B230" s="190" t="s">
        <v>1910</v>
      </c>
      <c r="C230" s="191">
        <v>3443</v>
      </c>
    </row>
    <row r="231" spans="1:3" ht="13.5">
      <c r="A231" s="189">
        <v>2101301</v>
      </c>
      <c r="B231" s="190" t="s">
        <v>1911</v>
      </c>
      <c r="C231" s="191">
        <v>3443</v>
      </c>
    </row>
    <row r="232" spans="1:3" ht="13.5">
      <c r="A232" s="189">
        <v>21014</v>
      </c>
      <c r="B232" s="190" t="s">
        <v>1912</v>
      </c>
      <c r="C232" s="191">
        <v>1051</v>
      </c>
    </row>
    <row r="233" spans="1:3" ht="13.5">
      <c r="A233" s="189">
        <v>2101401</v>
      </c>
      <c r="B233" s="190" t="s">
        <v>1913</v>
      </c>
      <c r="C233" s="191">
        <v>1051</v>
      </c>
    </row>
    <row r="234" spans="1:3" ht="13.5">
      <c r="A234" s="189">
        <v>21015</v>
      </c>
      <c r="B234" s="190" t="s">
        <v>1914</v>
      </c>
      <c r="C234" s="191">
        <v>1074</v>
      </c>
    </row>
    <row r="235" spans="1:3" ht="13.5">
      <c r="A235" s="189">
        <v>2101501</v>
      </c>
      <c r="B235" s="190" t="s">
        <v>1739</v>
      </c>
      <c r="C235" s="191">
        <v>478</v>
      </c>
    </row>
    <row r="236" spans="1:3" ht="13.5">
      <c r="A236" s="189">
        <v>2101505</v>
      </c>
      <c r="B236" s="190" t="s">
        <v>1915</v>
      </c>
      <c r="C236" s="191">
        <v>500</v>
      </c>
    </row>
    <row r="237" spans="1:3" ht="13.5">
      <c r="A237" s="189">
        <v>2101506</v>
      </c>
      <c r="B237" s="190" t="s">
        <v>1916</v>
      </c>
      <c r="C237" s="191">
        <v>38</v>
      </c>
    </row>
    <row r="238" spans="1:3" ht="13.5">
      <c r="A238" s="189">
        <v>2101550</v>
      </c>
      <c r="B238" s="190" t="s">
        <v>1741</v>
      </c>
      <c r="C238" s="191">
        <v>58</v>
      </c>
    </row>
    <row r="239" spans="1:3" ht="13.5">
      <c r="A239" s="189">
        <v>21016</v>
      </c>
      <c r="B239" s="190" t="s">
        <v>1917</v>
      </c>
      <c r="C239" s="191">
        <v>49</v>
      </c>
    </row>
    <row r="240" spans="1:3" ht="13.5">
      <c r="A240" s="189">
        <v>2101601</v>
      </c>
      <c r="B240" s="190" t="s">
        <v>1918</v>
      </c>
      <c r="C240" s="191">
        <v>49</v>
      </c>
    </row>
    <row r="241" spans="1:3" ht="13.5">
      <c r="A241" s="189">
        <v>211</v>
      </c>
      <c r="B241" s="198" t="s">
        <v>1919</v>
      </c>
      <c r="C241" s="191">
        <v>25309</v>
      </c>
    </row>
    <row r="242" spans="1:3" ht="13.5">
      <c r="A242" s="189">
        <v>21101</v>
      </c>
      <c r="B242" s="198" t="s">
        <v>1920</v>
      </c>
      <c r="C242" s="191">
        <v>1107</v>
      </c>
    </row>
    <row r="243" spans="1:3" ht="13.5">
      <c r="A243" s="189">
        <v>2110101</v>
      </c>
      <c r="B243" s="198" t="s">
        <v>1739</v>
      </c>
      <c r="C243" s="191">
        <v>543</v>
      </c>
    </row>
    <row r="244" spans="1:3" ht="13.5">
      <c r="A244" s="189">
        <v>2110199</v>
      </c>
      <c r="B244" s="198" t="s">
        <v>1921</v>
      </c>
      <c r="C244" s="191">
        <v>564</v>
      </c>
    </row>
    <row r="245" spans="1:3" ht="13.5">
      <c r="A245" s="189">
        <v>21103</v>
      </c>
      <c r="B245" s="198" t="s">
        <v>1922</v>
      </c>
      <c r="C245" s="191">
        <v>2036</v>
      </c>
    </row>
    <row r="246" spans="1:3" ht="13.5">
      <c r="A246" s="189">
        <v>2110302</v>
      </c>
      <c r="B246" s="198" t="s">
        <v>1923</v>
      </c>
      <c r="C246" s="191">
        <v>404</v>
      </c>
    </row>
    <row r="247" spans="1:3" ht="13.5">
      <c r="A247" s="189">
        <v>2110304</v>
      </c>
      <c r="B247" s="198" t="s">
        <v>1924</v>
      </c>
      <c r="C247" s="191">
        <v>323</v>
      </c>
    </row>
    <row r="248" spans="1:3" ht="13.5">
      <c r="A248" s="189">
        <v>2110307</v>
      </c>
      <c r="B248" s="198" t="s">
        <v>1925</v>
      </c>
      <c r="C248" s="191">
        <v>1309</v>
      </c>
    </row>
    <row r="249" spans="1:3" ht="13.5">
      <c r="A249" s="189">
        <v>21104</v>
      </c>
      <c r="B249" s="198" t="s">
        <v>1926</v>
      </c>
      <c r="C249" s="191">
        <v>214</v>
      </c>
    </row>
    <row r="250" spans="1:3" ht="13.5">
      <c r="A250" s="189">
        <v>2110402</v>
      </c>
      <c r="B250" s="198" t="s">
        <v>1927</v>
      </c>
      <c r="C250" s="191">
        <v>128</v>
      </c>
    </row>
    <row r="251" spans="1:3" ht="13.5">
      <c r="A251" s="189">
        <v>2110406</v>
      </c>
      <c r="B251" s="198" t="s">
        <v>1928</v>
      </c>
      <c r="C251" s="191">
        <v>86</v>
      </c>
    </row>
    <row r="252" spans="1:3" ht="13.5">
      <c r="A252" s="189">
        <v>21105</v>
      </c>
      <c r="B252" s="198" t="s">
        <v>1929</v>
      </c>
      <c r="C252" s="191">
        <v>298</v>
      </c>
    </row>
    <row r="253" spans="1:3" ht="13.5">
      <c r="A253" s="189">
        <v>2110501</v>
      </c>
      <c r="B253" s="198" t="s">
        <v>1930</v>
      </c>
      <c r="C253" s="191">
        <v>255</v>
      </c>
    </row>
    <row r="254" spans="1:3" ht="13.5">
      <c r="A254" s="189">
        <v>2110502</v>
      </c>
      <c r="B254" s="198" t="s">
        <v>1931</v>
      </c>
      <c r="C254" s="191">
        <v>43</v>
      </c>
    </row>
    <row r="255" spans="1:3" ht="13.5">
      <c r="A255" s="189">
        <v>21106</v>
      </c>
      <c r="B255" s="198" t="s">
        <v>1932</v>
      </c>
      <c r="C255" s="191">
        <v>8063</v>
      </c>
    </row>
    <row r="256" spans="1:3" ht="13.5">
      <c r="A256" s="189">
        <v>2110602</v>
      </c>
      <c r="B256" s="198" t="s">
        <v>1933</v>
      </c>
      <c r="C256" s="191">
        <v>3000</v>
      </c>
    </row>
    <row r="257" spans="1:3" ht="13.5">
      <c r="A257" s="189">
        <v>2110605</v>
      </c>
      <c r="B257" s="198" t="s">
        <v>1934</v>
      </c>
      <c r="C257" s="191">
        <v>5000</v>
      </c>
    </row>
    <row r="258" spans="1:3" ht="13.5">
      <c r="A258" s="189">
        <v>2110699</v>
      </c>
      <c r="B258" s="198" t="s">
        <v>1935</v>
      </c>
      <c r="C258" s="191">
        <v>63</v>
      </c>
    </row>
    <row r="259" spans="1:3" ht="13.5">
      <c r="A259" s="189">
        <v>21110</v>
      </c>
      <c r="B259" s="198" t="s">
        <v>1936</v>
      </c>
      <c r="C259" s="191">
        <v>37</v>
      </c>
    </row>
    <row r="260" spans="1:3" ht="13.5">
      <c r="A260" s="189">
        <v>21199</v>
      </c>
      <c r="B260" s="198" t="s">
        <v>1937</v>
      </c>
      <c r="C260" s="191">
        <v>13554</v>
      </c>
    </row>
    <row r="261" spans="1:3" ht="13.5">
      <c r="A261" s="189">
        <v>2119999</v>
      </c>
      <c r="B261" s="198" t="s">
        <v>1938</v>
      </c>
      <c r="C261" s="191">
        <v>13554</v>
      </c>
    </row>
    <row r="262" spans="1:3" ht="13.5">
      <c r="A262" s="189">
        <v>212</v>
      </c>
      <c r="B262" s="198" t="s">
        <v>1939</v>
      </c>
      <c r="C262" s="191">
        <v>14101</v>
      </c>
    </row>
    <row r="263" spans="1:3" ht="13.5">
      <c r="A263" s="189">
        <v>21201</v>
      </c>
      <c r="B263" s="198" t="s">
        <v>1940</v>
      </c>
      <c r="C263" s="191">
        <v>8308</v>
      </c>
    </row>
    <row r="264" spans="1:3" ht="13.5">
      <c r="A264" s="189">
        <v>2120101</v>
      </c>
      <c r="B264" s="198" t="s">
        <v>1739</v>
      </c>
      <c r="C264" s="191">
        <v>2724</v>
      </c>
    </row>
    <row r="265" spans="1:3" ht="13.5">
      <c r="A265" s="189">
        <v>2120106</v>
      </c>
      <c r="B265" s="198" t="s">
        <v>1941</v>
      </c>
      <c r="C265" s="191">
        <v>281</v>
      </c>
    </row>
    <row r="266" spans="1:3" ht="13.5">
      <c r="A266" s="189">
        <v>2120199</v>
      </c>
      <c r="B266" s="198" t="s">
        <v>1942</v>
      </c>
      <c r="C266" s="191">
        <v>5303</v>
      </c>
    </row>
    <row r="267" spans="1:3" ht="13.5">
      <c r="A267" s="189">
        <v>21203</v>
      </c>
      <c r="B267" s="198" t="s">
        <v>1943</v>
      </c>
      <c r="C267" s="191">
        <v>5000</v>
      </c>
    </row>
    <row r="268" spans="1:3" ht="13.5">
      <c r="A268" s="189">
        <v>2120303</v>
      </c>
      <c r="B268" s="198" t="s">
        <v>1944</v>
      </c>
      <c r="C268" s="191">
        <v>2000</v>
      </c>
    </row>
    <row r="269" spans="1:3" ht="13.5">
      <c r="A269" s="189">
        <v>2120399</v>
      </c>
      <c r="B269" s="198" t="s">
        <v>1945</v>
      </c>
      <c r="C269" s="191">
        <v>3000</v>
      </c>
    </row>
    <row r="270" spans="1:3" ht="13.5">
      <c r="A270" s="189">
        <v>21205</v>
      </c>
      <c r="B270" s="198" t="s">
        <v>1946</v>
      </c>
      <c r="C270" s="191">
        <v>793</v>
      </c>
    </row>
    <row r="271" spans="1:3" ht="13.5">
      <c r="A271" s="189">
        <v>2120501</v>
      </c>
      <c r="B271" s="198" t="s">
        <v>1947</v>
      </c>
      <c r="C271" s="191">
        <v>793</v>
      </c>
    </row>
    <row r="272" spans="1:3" ht="13.5">
      <c r="A272" s="189">
        <v>213</v>
      </c>
      <c r="B272" s="198" t="s">
        <v>1948</v>
      </c>
      <c r="C272" s="191">
        <v>109715</v>
      </c>
    </row>
    <row r="273" spans="1:3" ht="13.5">
      <c r="A273" s="189">
        <v>21301</v>
      </c>
      <c r="B273" s="198" t="s">
        <v>1949</v>
      </c>
      <c r="C273" s="191">
        <v>40785</v>
      </c>
    </row>
    <row r="274" spans="1:3" ht="13.5">
      <c r="A274" s="189">
        <v>2130101</v>
      </c>
      <c r="B274" s="198" t="s">
        <v>1739</v>
      </c>
      <c r="C274" s="191">
        <v>1639</v>
      </c>
    </row>
    <row r="275" spans="1:3" ht="13.5">
      <c r="A275" s="189">
        <v>2130104</v>
      </c>
      <c r="B275" s="198" t="s">
        <v>1741</v>
      </c>
      <c r="C275" s="191">
        <v>11229</v>
      </c>
    </row>
    <row r="276" spans="1:3" ht="13.5">
      <c r="A276" s="189">
        <v>2130106</v>
      </c>
      <c r="B276" s="198" t="s">
        <v>1950</v>
      </c>
      <c r="C276" s="191">
        <v>317</v>
      </c>
    </row>
    <row r="277" spans="1:3" ht="13.5">
      <c r="A277" s="189">
        <v>2130108</v>
      </c>
      <c r="B277" s="198" t="s">
        <v>1951</v>
      </c>
      <c r="C277" s="191">
        <v>182</v>
      </c>
    </row>
    <row r="278" spans="1:3" ht="13.5">
      <c r="A278" s="189">
        <v>2130110</v>
      </c>
      <c r="B278" s="198" t="s">
        <v>1952</v>
      </c>
      <c r="C278" s="191">
        <v>118</v>
      </c>
    </row>
    <row r="279" spans="1:3" ht="13.5">
      <c r="A279" s="189">
        <v>2130112</v>
      </c>
      <c r="B279" s="198" t="s">
        <v>1953</v>
      </c>
      <c r="C279" s="191">
        <v>39</v>
      </c>
    </row>
    <row r="280" spans="1:3" ht="13.5">
      <c r="A280" s="189">
        <v>2130122</v>
      </c>
      <c r="B280" s="198" t="s">
        <v>1954</v>
      </c>
      <c r="C280" s="191">
        <v>14974</v>
      </c>
    </row>
    <row r="281" spans="1:3" ht="13.5">
      <c r="A281" s="189">
        <v>2130124</v>
      </c>
      <c r="B281" s="198" t="s">
        <v>1955</v>
      </c>
      <c r="C281" s="191">
        <v>209</v>
      </c>
    </row>
    <row r="282" spans="1:3" ht="13.5">
      <c r="A282" s="189">
        <v>2130135</v>
      </c>
      <c r="B282" s="198" t="s">
        <v>1956</v>
      </c>
      <c r="C282" s="191">
        <v>1078</v>
      </c>
    </row>
    <row r="283" spans="1:3" ht="13.5">
      <c r="A283" s="189">
        <v>2130148</v>
      </c>
      <c r="B283" s="198" t="s">
        <v>1957</v>
      </c>
      <c r="C283" s="191">
        <v>208</v>
      </c>
    </row>
    <row r="284" spans="1:3" ht="13.5">
      <c r="A284" s="189">
        <v>2130199</v>
      </c>
      <c r="B284" s="198" t="s">
        <v>1958</v>
      </c>
      <c r="C284" s="191">
        <v>10792</v>
      </c>
    </row>
    <row r="285" spans="1:3" ht="13.5">
      <c r="A285" s="189">
        <v>21302</v>
      </c>
      <c r="B285" s="198" t="s">
        <v>1959</v>
      </c>
      <c r="C285" s="191">
        <v>17984</v>
      </c>
    </row>
    <row r="286" spans="1:3" ht="13.5">
      <c r="A286" s="189">
        <v>2130201</v>
      </c>
      <c r="B286" s="198" t="s">
        <v>1739</v>
      </c>
      <c r="C286" s="191">
        <v>555</v>
      </c>
    </row>
    <row r="287" spans="1:3" ht="13.5">
      <c r="A287" s="189">
        <v>2130204</v>
      </c>
      <c r="B287" s="198" t="s">
        <v>1960</v>
      </c>
      <c r="C287" s="191">
        <v>1096</v>
      </c>
    </row>
    <row r="288" spans="1:3" ht="13.5">
      <c r="A288" s="189">
        <v>2130205</v>
      </c>
      <c r="B288" s="198" t="s">
        <v>1961</v>
      </c>
      <c r="C288" s="191">
        <v>13165</v>
      </c>
    </row>
    <row r="289" spans="1:3" ht="13.5">
      <c r="A289" s="189">
        <v>2130207</v>
      </c>
      <c r="B289" s="198" t="s">
        <v>1962</v>
      </c>
      <c r="C289" s="191">
        <v>27</v>
      </c>
    </row>
    <row r="290" spans="1:3" ht="13.5">
      <c r="A290" s="189">
        <v>2130209</v>
      </c>
      <c r="B290" s="198" t="s">
        <v>1963</v>
      </c>
      <c r="C290" s="191">
        <v>2795</v>
      </c>
    </row>
    <row r="291" spans="1:3" ht="13.5">
      <c r="A291" s="189">
        <v>2130211</v>
      </c>
      <c r="B291" s="198" t="s">
        <v>1964</v>
      </c>
      <c r="C291" s="191">
        <v>17</v>
      </c>
    </row>
    <row r="292" spans="1:3" ht="13.5">
      <c r="A292" s="189">
        <v>2130234</v>
      </c>
      <c r="B292" s="198" t="s">
        <v>1965</v>
      </c>
      <c r="C292" s="191">
        <v>329</v>
      </c>
    </row>
    <row r="293" spans="1:3" ht="13.5">
      <c r="A293" s="189">
        <v>21303</v>
      </c>
      <c r="B293" s="198" t="s">
        <v>1966</v>
      </c>
      <c r="C293" s="191">
        <v>10355</v>
      </c>
    </row>
    <row r="294" spans="1:3" ht="13.5">
      <c r="A294" s="189">
        <v>2130301</v>
      </c>
      <c r="B294" s="198" t="s">
        <v>1739</v>
      </c>
      <c r="C294" s="191">
        <v>680</v>
      </c>
    </row>
    <row r="295" spans="1:3" ht="13.5">
      <c r="A295" s="189">
        <v>2130305</v>
      </c>
      <c r="B295" s="198" t="s">
        <v>1967</v>
      </c>
      <c r="C295" s="191">
        <v>5644</v>
      </c>
    </row>
    <row r="296" spans="1:3" ht="13.5">
      <c r="A296" s="189">
        <v>2130306</v>
      </c>
      <c r="B296" s="198" t="s">
        <v>1968</v>
      </c>
      <c r="C296" s="191">
        <v>2711</v>
      </c>
    </row>
    <row r="297" spans="1:3" ht="13.5">
      <c r="A297" s="189">
        <v>2130311</v>
      </c>
      <c r="B297" s="198" t="s">
        <v>1969</v>
      </c>
      <c r="C297" s="191">
        <v>300</v>
      </c>
    </row>
    <row r="298" spans="1:3" ht="13.5">
      <c r="A298" s="189">
        <v>2130313</v>
      </c>
      <c r="B298" s="198" t="s">
        <v>1970</v>
      </c>
      <c r="C298" s="191">
        <v>255</v>
      </c>
    </row>
    <row r="299" spans="1:3" ht="13.5">
      <c r="A299" s="189">
        <v>2130399</v>
      </c>
      <c r="B299" s="198" t="s">
        <v>1971</v>
      </c>
      <c r="C299" s="191">
        <v>765</v>
      </c>
    </row>
    <row r="300" spans="1:3" ht="13.5">
      <c r="A300" s="189">
        <v>21305</v>
      </c>
      <c r="B300" s="198" t="s">
        <v>1972</v>
      </c>
      <c r="C300" s="191">
        <v>15290</v>
      </c>
    </row>
    <row r="301" spans="1:3" ht="13.5">
      <c r="A301" s="189">
        <v>2130501</v>
      </c>
      <c r="B301" s="198" t="s">
        <v>1739</v>
      </c>
      <c r="C301" s="191">
        <v>181</v>
      </c>
    </row>
    <row r="302" spans="1:3" ht="13.5">
      <c r="A302" s="189">
        <v>2130504</v>
      </c>
      <c r="B302" s="198" t="s">
        <v>1973</v>
      </c>
      <c r="C302" s="191">
        <v>5458</v>
      </c>
    </row>
    <row r="303" spans="1:3" ht="13.5">
      <c r="A303" s="189">
        <v>2130550</v>
      </c>
      <c r="B303" s="198" t="s">
        <v>1741</v>
      </c>
      <c r="C303" s="191">
        <v>128</v>
      </c>
    </row>
    <row r="304" spans="1:3" ht="13.5">
      <c r="A304" s="189">
        <v>2130599</v>
      </c>
      <c r="B304" s="198" t="s">
        <v>1974</v>
      </c>
      <c r="C304" s="191">
        <v>9523</v>
      </c>
    </row>
    <row r="305" spans="1:3" ht="13.5">
      <c r="A305" s="189">
        <v>21307</v>
      </c>
      <c r="B305" s="198" t="s">
        <v>1975</v>
      </c>
      <c r="C305" s="191">
        <v>21082</v>
      </c>
    </row>
    <row r="306" spans="1:3" ht="13.5">
      <c r="A306" s="189">
        <v>2130701</v>
      </c>
      <c r="B306" s="198" t="s">
        <v>1976</v>
      </c>
      <c r="C306" s="191">
        <v>5438</v>
      </c>
    </row>
    <row r="307" spans="1:3" ht="13.5">
      <c r="A307" s="189">
        <v>2130705</v>
      </c>
      <c r="B307" s="198" t="s">
        <v>1977</v>
      </c>
      <c r="C307" s="191">
        <v>13871</v>
      </c>
    </row>
    <row r="308" spans="1:3" ht="13.5">
      <c r="A308" s="189">
        <v>2130706</v>
      </c>
      <c r="B308" s="198" t="s">
        <v>1978</v>
      </c>
      <c r="C308" s="191">
        <v>1773</v>
      </c>
    </row>
    <row r="309" spans="1:3" ht="13.5">
      <c r="A309" s="189">
        <v>21308</v>
      </c>
      <c r="B309" s="198" t="s">
        <v>1979</v>
      </c>
      <c r="C309" s="191">
        <v>4219</v>
      </c>
    </row>
    <row r="310" spans="1:3" ht="13.5">
      <c r="A310" s="189">
        <v>2130803</v>
      </c>
      <c r="B310" s="198" t="s">
        <v>1980</v>
      </c>
      <c r="C310" s="191">
        <v>3255</v>
      </c>
    </row>
    <row r="311" spans="1:3" ht="13.5">
      <c r="A311" s="189">
        <v>2130804</v>
      </c>
      <c r="B311" s="198" t="s">
        <v>1981</v>
      </c>
      <c r="C311" s="191">
        <v>964</v>
      </c>
    </row>
    <row r="312" spans="1:3" ht="13.5">
      <c r="A312" s="189">
        <v>214</v>
      </c>
      <c r="B312" s="198" t="s">
        <v>1982</v>
      </c>
      <c r="C312" s="191">
        <v>46104</v>
      </c>
    </row>
    <row r="313" spans="1:3" ht="13.5">
      <c r="A313" s="189">
        <v>21401</v>
      </c>
      <c r="B313" s="198" t="s">
        <v>1983</v>
      </c>
      <c r="C313" s="191">
        <v>25599</v>
      </c>
    </row>
    <row r="314" spans="1:3" ht="13.5">
      <c r="A314" s="189">
        <v>2140101</v>
      </c>
      <c r="B314" s="198" t="s">
        <v>1739</v>
      </c>
      <c r="C314" s="191">
        <v>2110</v>
      </c>
    </row>
    <row r="315" spans="1:3" ht="13.5">
      <c r="A315" s="189">
        <v>2140104</v>
      </c>
      <c r="B315" s="198" t="s">
        <v>1984</v>
      </c>
      <c r="C315" s="191">
        <v>2098</v>
      </c>
    </row>
    <row r="316" spans="1:3" ht="13.5">
      <c r="A316" s="189">
        <v>2140106</v>
      </c>
      <c r="B316" s="198" t="s">
        <v>1985</v>
      </c>
      <c r="C316" s="191">
        <v>2729</v>
      </c>
    </row>
    <row r="317" spans="1:3" ht="13.5">
      <c r="A317" s="189">
        <v>2140112</v>
      </c>
      <c r="B317" s="198" t="s">
        <v>1986</v>
      </c>
      <c r="C317" s="191">
        <v>346</v>
      </c>
    </row>
    <row r="318" spans="1:3" ht="13.5">
      <c r="A318" s="189">
        <v>2140122</v>
      </c>
      <c r="B318" s="198" t="s">
        <v>1987</v>
      </c>
      <c r="C318" s="191">
        <v>3000</v>
      </c>
    </row>
    <row r="319" spans="1:3" ht="13.5">
      <c r="A319" s="189">
        <v>2140136</v>
      </c>
      <c r="B319" s="198" t="s">
        <v>1988</v>
      </c>
      <c r="C319" s="191">
        <v>213</v>
      </c>
    </row>
    <row r="320" spans="1:3" ht="13.5">
      <c r="A320" s="189">
        <v>2140199</v>
      </c>
      <c r="B320" s="198" t="s">
        <v>1989</v>
      </c>
      <c r="C320" s="191">
        <v>15103</v>
      </c>
    </row>
    <row r="321" spans="1:3" ht="13.5">
      <c r="A321" s="189">
        <v>21403</v>
      </c>
      <c r="B321" s="198" t="s">
        <v>1990</v>
      </c>
      <c r="C321" s="191">
        <v>24</v>
      </c>
    </row>
    <row r="322" spans="1:3" ht="13.5">
      <c r="A322" s="189">
        <v>2140304</v>
      </c>
      <c r="B322" s="198" t="s">
        <v>1991</v>
      </c>
      <c r="C322" s="191">
        <v>24</v>
      </c>
    </row>
    <row r="323" spans="1:3" ht="13.5">
      <c r="A323" s="189">
        <v>21406</v>
      </c>
      <c r="B323" s="198" t="s">
        <v>1992</v>
      </c>
      <c r="C323" s="191">
        <v>20481</v>
      </c>
    </row>
    <row r="324" spans="1:3" ht="13.5">
      <c r="A324" s="189">
        <v>2140601</v>
      </c>
      <c r="B324" s="198" t="s">
        <v>1993</v>
      </c>
      <c r="C324" s="191">
        <v>20481</v>
      </c>
    </row>
    <row r="325" spans="1:3" ht="13.5">
      <c r="A325" s="189">
        <v>215</v>
      </c>
      <c r="B325" s="198" t="s">
        <v>1994</v>
      </c>
      <c r="C325" s="191">
        <v>31239</v>
      </c>
    </row>
    <row r="326" spans="1:3" ht="13.5">
      <c r="A326" s="189">
        <v>21502</v>
      </c>
      <c r="B326" s="198" t="s">
        <v>1995</v>
      </c>
      <c r="C326" s="191">
        <v>2685</v>
      </c>
    </row>
    <row r="327" spans="1:3" ht="13.5">
      <c r="A327" s="189">
        <v>2150299</v>
      </c>
      <c r="B327" s="198" t="s">
        <v>1996</v>
      </c>
      <c r="C327" s="191">
        <v>2685</v>
      </c>
    </row>
    <row r="328" spans="1:3" ht="13.5">
      <c r="A328" s="189">
        <v>21507</v>
      </c>
      <c r="B328" s="198" t="s">
        <v>1997</v>
      </c>
      <c r="C328" s="191">
        <v>139</v>
      </c>
    </row>
    <row r="329" spans="1:3" ht="13.5">
      <c r="A329" s="189">
        <v>2150799</v>
      </c>
      <c r="B329" s="198" t="s">
        <v>1998</v>
      </c>
      <c r="C329" s="191">
        <v>139</v>
      </c>
    </row>
    <row r="330" spans="1:3" ht="13.5">
      <c r="A330" s="189">
        <v>21508</v>
      </c>
      <c r="B330" s="198" t="s">
        <v>1999</v>
      </c>
      <c r="C330" s="191">
        <v>28415</v>
      </c>
    </row>
    <row r="331" spans="1:3" ht="13.5">
      <c r="A331" s="189">
        <v>2150805</v>
      </c>
      <c r="B331" s="198" t="s">
        <v>2000</v>
      </c>
      <c r="C331" s="191">
        <v>10400</v>
      </c>
    </row>
    <row r="332" spans="1:3" ht="13.5">
      <c r="A332" s="189">
        <v>2150899</v>
      </c>
      <c r="B332" s="198" t="s">
        <v>2001</v>
      </c>
      <c r="C332" s="191">
        <v>18015</v>
      </c>
    </row>
    <row r="333" spans="1:3" ht="13.5">
      <c r="A333" s="189">
        <v>216</v>
      </c>
      <c r="B333" s="198" t="s">
        <v>2002</v>
      </c>
      <c r="C333" s="191">
        <v>648</v>
      </c>
    </row>
    <row r="334" spans="1:3" ht="13.5">
      <c r="A334" s="189">
        <v>21602</v>
      </c>
      <c r="B334" s="198" t="s">
        <v>2003</v>
      </c>
      <c r="C334" s="191">
        <v>648</v>
      </c>
    </row>
    <row r="335" spans="1:3" ht="13.5">
      <c r="A335" s="189">
        <v>2160201</v>
      </c>
      <c r="B335" s="198" t="s">
        <v>1739</v>
      </c>
      <c r="C335" s="191">
        <v>285</v>
      </c>
    </row>
    <row r="336" spans="1:3" ht="13.5">
      <c r="A336" s="189">
        <v>2160299</v>
      </c>
      <c r="B336" s="198" t="s">
        <v>2004</v>
      </c>
      <c r="C336" s="191">
        <v>363</v>
      </c>
    </row>
    <row r="337" spans="1:3" ht="13.5">
      <c r="A337" s="189">
        <v>217</v>
      </c>
      <c r="B337" s="198" t="s">
        <v>2005</v>
      </c>
      <c r="C337" s="191">
        <v>130</v>
      </c>
    </row>
    <row r="338" spans="1:3" ht="13.5">
      <c r="A338" s="189">
        <v>21799</v>
      </c>
      <c r="B338" s="198" t="s">
        <v>2006</v>
      </c>
      <c r="C338" s="191">
        <v>130</v>
      </c>
    </row>
    <row r="339" spans="1:3" ht="13.5">
      <c r="A339" s="189">
        <v>2179999</v>
      </c>
      <c r="B339" s="198" t="s">
        <v>2007</v>
      </c>
      <c r="C339" s="191">
        <v>130</v>
      </c>
    </row>
    <row r="340" spans="1:3" ht="13.5">
      <c r="A340" s="189">
        <v>220</v>
      </c>
      <c r="B340" s="198" t="s">
        <v>2008</v>
      </c>
      <c r="C340" s="191">
        <v>29785</v>
      </c>
    </row>
    <row r="341" spans="1:3" ht="13.5">
      <c r="A341" s="189">
        <v>22001</v>
      </c>
      <c r="B341" s="198" t="s">
        <v>2009</v>
      </c>
      <c r="C341" s="191">
        <v>29694</v>
      </c>
    </row>
    <row r="342" spans="1:3" ht="13.5">
      <c r="A342" s="189">
        <v>2200101</v>
      </c>
      <c r="B342" s="198" t="s">
        <v>1739</v>
      </c>
      <c r="C342" s="191">
        <v>1375</v>
      </c>
    </row>
    <row r="343" spans="1:3" ht="13.5">
      <c r="A343" s="189">
        <v>2200106</v>
      </c>
      <c r="B343" s="198" t="s">
        <v>2010</v>
      </c>
      <c r="C343" s="191">
        <v>26642</v>
      </c>
    </row>
    <row r="344" spans="1:3" ht="13.5">
      <c r="A344" s="189">
        <v>2200150</v>
      </c>
      <c r="B344" s="198" t="s">
        <v>1741</v>
      </c>
      <c r="C344" s="191">
        <v>1677</v>
      </c>
    </row>
    <row r="345" spans="1:3" ht="13.5">
      <c r="A345" s="189">
        <v>22005</v>
      </c>
      <c r="B345" s="198" t="s">
        <v>2011</v>
      </c>
      <c r="C345" s="191">
        <v>91</v>
      </c>
    </row>
    <row r="346" spans="1:3" ht="13.5">
      <c r="A346" s="189">
        <v>2200504</v>
      </c>
      <c r="B346" s="198" t="s">
        <v>2012</v>
      </c>
      <c r="C346" s="191">
        <v>91</v>
      </c>
    </row>
    <row r="347" spans="1:3" ht="13.5">
      <c r="A347" s="189">
        <v>221</v>
      </c>
      <c r="B347" s="198" t="s">
        <v>2013</v>
      </c>
      <c r="C347" s="191">
        <v>33826</v>
      </c>
    </row>
    <row r="348" spans="1:3" ht="13.5">
      <c r="A348" s="189">
        <v>22101</v>
      </c>
      <c r="B348" s="198" t="s">
        <v>2014</v>
      </c>
      <c r="C348" s="191">
        <v>16791</v>
      </c>
    </row>
    <row r="349" spans="1:3" ht="13.5">
      <c r="A349" s="189">
        <v>2210101</v>
      </c>
      <c r="B349" s="198" t="s">
        <v>2015</v>
      </c>
      <c r="C349" s="191">
        <v>3967</v>
      </c>
    </row>
    <row r="350" spans="1:3" ht="13.5">
      <c r="A350" s="189">
        <v>2210103</v>
      </c>
      <c r="B350" s="198" t="s">
        <v>2016</v>
      </c>
      <c r="C350" s="191">
        <v>960</v>
      </c>
    </row>
    <row r="351" spans="1:3" ht="13.5">
      <c r="A351" s="189">
        <v>2210105</v>
      </c>
      <c r="B351" s="198" t="s">
        <v>2017</v>
      </c>
      <c r="C351" s="191">
        <v>35</v>
      </c>
    </row>
    <row r="352" spans="1:3" ht="13.5">
      <c r="A352" s="189">
        <v>2210108</v>
      </c>
      <c r="B352" s="198" t="s">
        <v>2018</v>
      </c>
      <c r="C352" s="191">
        <v>11829</v>
      </c>
    </row>
    <row r="353" spans="1:3" ht="13.5">
      <c r="A353" s="189">
        <v>22102</v>
      </c>
      <c r="B353" s="198" t="s">
        <v>2019</v>
      </c>
      <c r="C353" s="191">
        <v>17035</v>
      </c>
    </row>
    <row r="354" spans="1:3" ht="13.5">
      <c r="A354" s="189">
        <v>2210201</v>
      </c>
      <c r="B354" s="198" t="s">
        <v>2020</v>
      </c>
      <c r="C354" s="191">
        <v>17035</v>
      </c>
    </row>
    <row r="355" spans="1:3" ht="13.5">
      <c r="A355" s="189">
        <v>222</v>
      </c>
      <c r="B355" s="198" t="s">
        <v>2021</v>
      </c>
      <c r="C355" s="191">
        <v>821</v>
      </c>
    </row>
    <row r="356" spans="1:3" ht="13.5">
      <c r="A356" s="189">
        <v>22201</v>
      </c>
      <c r="B356" s="198" t="s">
        <v>2022</v>
      </c>
      <c r="C356" s="191">
        <v>424</v>
      </c>
    </row>
    <row r="357" spans="1:3" ht="13.5">
      <c r="A357" s="189">
        <v>2220199</v>
      </c>
      <c r="B357" s="198" t="s">
        <v>2023</v>
      </c>
      <c r="C357" s="191">
        <v>424</v>
      </c>
    </row>
    <row r="358" spans="1:3" ht="13.5">
      <c r="A358" s="189">
        <v>22204</v>
      </c>
      <c r="B358" s="198" t="s">
        <v>2024</v>
      </c>
      <c r="C358" s="191">
        <v>397</v>
      </c>
    </row>
    <row r="359" spans="1:3" ht="13.5">
      <c r="A359" s="189">
        <v>2220401</v>
      </c>
      <c r="B359" s="198" t="s">
        <v>2025</v>
      </c>
      <c r="C359" s="191">
        <v>397</v>
      </c>
    </row>
    <row r="360" spans="1:3" ht="13.5">
      <c r="A360" s="189">
        <v>224</v>
      </c>
      <c r="B360" s="198" t="s">
        <v>2026</v>
      </c>
      <c r="C360" s="191">
        <v>2138</v>
      </c>
    </row>
    <row r="361" spans="1:3" ht="13.5">
      <c r="A361" s="189">
        <v>22401</v>
      </c>
      <c r="B361" s="198" t="s">
        <v>2027</v>
      </c>
      <c r="C361" s="191">
        <v>1036</v>
      </c>
    </row>
    <row r="362" spans="1:3" ht="13.5">
      <c r="A362" s="189">
        <v>2240101</v>
      </c>
      <c r="B362" s="198" t="s">
        <v>1739</v>
      </c>
      <c r="C362" s="191">
        <v>490</v>
      </c>
    </row>
    <row r="363" spans="1:3" ht="13.5">
      <c r="A363" s="189">
        <v>2240150</v>
      </c>
      <c r="B363" s="198" t="s">
        <v>1741</v>
      </c>
      <c r="C363" s="191">
        <v>366</v>
      </c>
    </row>
    <row r="364" spans="1:3" ht="13.5">
      <c r="A364" s="189">
        <v>2240199</v>
      </c>
      <c r="B364" s="198" t="s">
        <v>2028</v>
      </c>
      <c r="C364" s="191">
        <v>180</v>
      </c>
    </row>
    <row r="365" spans="1:3" ht="13.5">
      <c r="A365" s="189">
        <v>22402</v>
      </c>
      <c r="B365" s="198" t="s">
        <v>2029</v>
      </c>
      <c r="C365" s="191">
        <v>737</v>
      </c>
    </row>
    <row r="366" spans="1:3" ht="13.5">
      <c r="A366" s="189">
        <v>2240201</v>
      </c>
      <c r="B366" s="198" t="s">
        <v>1739</v>
      </c>
      <c r="C366" s="191">
        <v>362</v>
      </c>
    </row>
    <row r="367" spans="1:3" ht="13.5">
      <c r="A367" s="189">
        <v>2240204</v>
      </c>
      <c r="B367" s="198" t="s">
        <v>2030</v>
      </c>
      <c r="C367" s="191">
        <v>375</v>
      </c>
    </row>
    <row r="368" spans="1:3" ht="13.5">
      <c r="A368" s="189">
        <v>22406</v>
      </c>
      <c r="B368" s="198" t="s">
        <v>2031</v>
      </c>
      <c r="C368" s="191">
        <v>365</v>
      </c>
    </row>
    <row r="369" spans="1:3" ht="13.5">
      <c r="A369" s="189">
        <v>2240601</v>
      </c>
      <c r="B369" s="198" t="s">
        <v>2032</v>
      </c>
      <c r="C369" s="191">
        <v>365</v>
      </c>
    </row>
    <row r="370" spans="1:3" ht="13.5">
      <c r="A370" s="189">
        <v>227</v>
      </c>
      <c r="B370" s="198" t="s">
        <v>2033</v>
      </c>
      <c r="C370" s="191">
        <v>7300</v>
      </c>
    </row>
    <row r="371" spans="1:3" ht="13.5">
      <c r="A371" s="189">
        <v>232</v>
      </c>
      <c r="B371" s="198" t="s">
        <v>2034</v>
      </c>
      <c r="C371" s="191">
        <v>15597</v>
      </c>
    </row>
    <row r="372" spans="1:3" ht="13.5">
      <c r="A372" s="189">
        <v>23203</v>
      </c>
      <c r="B372" s="198" t="s">
        <v>2035</v>
      </c>
      <c r="C372" s="191">
        <v>15597</v>
      </c>
    </row>
    <row r="373" spans="1:3" ht="13.5">
      <c r="A373" s="189">
        <v>2320301</v>
      </c>
      <c r="B373" s="198" t="s">
        <v>2036</v>
      </c>
      <c r="C373" s="191">
        <v>15597</v>
      </c>
    </row>
    <row r="374" spans="1:3" ht="13.5">
      <c r="A374" s="189">
        <v>233</v>
      </c>
      <c r="B374" s="190" t="s">
        <v>2037</v>
      </c>
      <c r="C374" s="191">
        <v>1</v>
      </c>
    </row>
    <row r="375" spans="1:3" ht="13.5">
      <c r="A375" s="189">
        <v>23303</v>
      </c>
      <c r="B375" s="190" t="s">
        <v>2038</v>
      </c>
      <c r="C375" s="191">
        <v>1</v>
      </c>
    </row>
    <row r="376" spans="1:3" ht="13.5">
      <c r="A376" s="199" t="s">
        <v>2039</v>
      </c>
      <c r="B376" s="200"/>
      <c r="C376" s="191">
        <v>727067</v>
      </c>
    </row>
  </sheetData>
  <sheetProtection/>
  <autoFilter ref="A4:C376"/>
  <mergeCells count="2">
    <mergeCell ref="B2:C2"/>
    <mergeCell ref="A376:B376"/>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G39"/>
  <sheetViews>
    <sheetView zoomScaleSheetLayoutView="100" workbookViewId="0" topLeftCell="A1">
      <selection activeCell="G16" sqref="G16"/>
    </sheetView>
  </sheetViews>
  <sheetFormatPr defaultColWidth="8.75390625" defaultRowHeight="14.25"/>
  <cols>
    <col min="1" max="1" width="31.75390625" style="164" customWidth="1"/>
    <col min="2" max="4" width="11.50390625" style="166" hidden="1" customWidth="1"/>
    <col min="5" max="5" width="13.375" style="164" customWidth="1"/>
    <col min="6" max="6" width="14.875" style="164" customWidth="1"/>
    <col min="7" max="7" width="14.125" style="164" customWidth="1"/>
    <col min="8" max="8" width="9.00390625" style="164" bestFit="1" customWidth="1"/>
    <col min="9" max="16384" width="8.75390625" style="164" customWidth="1"/>
  </cols>
  <sheetData>
    <row r="1" spans="1:4" s="164" customFormat="1" ht="20.25" customHeight="1">
      <c r="A1" s="167" t="s">
        <v>2040</v>
      </c>
      <c r="B1" s="168"/>
      <c r="C1" s="168"/>
      <c r="D1" s="168"/>
    </row>
    <row r="2" spans="1:7" s="164" customFormat="1" ht="27.75" customHeight="1">
      <c r="A2" s="169" t="s">
        <v>2041</v>
      </c>
      <c r="B2" s="169"/>
      <c r="C2" s="169"/>
      <c r="D2" s="169"/>
      <c r="E2" s="169"/>
      <c r="F2" s="169"/>
      <c r="G2" s="169"/>
    </row>
    <row r="3" spans="1:7" s="164" customFormat="1" ht="18" customHeight="1">
      <c r="A3" s="170" t="s">
        <v>2042</v>
      </c>
      <c r="B3" s="170"/>
      <c r="C3" s="170"/>
      <c r="D3" s="170"/>
      <c r="E3" s="170"/>
      <c r="F3" s="170"/>
      <c r="G3" s="170"/>
    </row>
    <row r="4" spans="1:7" s="164" customFormat="1" ht="21" customHeight="1">
      <c r="A4" s="171"/>
      <c r="B4" s="171"/>
      <c r="C4" s="171"/>
      <c r="D4" s="172"/>
      <c r="E4" s="173"/>
      <c r="F4" s="173"/>
      <c r="G4" s="174" t="s">
        <v>1210</v>
      </c>
    </row>
    <row r="5" spans="1:7" s="165" customFormat="1" ht="21.75" customHeight="1">
      <c r="A5" s="175" t="s">
        <v>2043</v>
      </c>
      <c r="B5" s="176" t="s">
        <v>2044</v>
      </c>
      <c r="C5" s="176"/>
      <c r="D5" s="176"/>
      <c r="E5" s="176" t="s">
        <v>2045</v>
      </c>
      <c r="F5" s="176"/>
      <c r="G5" s="176"/>
    </row>
    <row r="6" spans="1:7" s="165" customFormat="1" ht="21.75" customHeight="1">
      <c r="A6" s="175"/>
      <c r="B6" s="176" t="s">
        <v>2046</v>
      </c>
      <c r="C6" s="176" t="s">
        <v>2047</v>
      </c>
      <c r="D6" s="176" t="s">
        <v>2048</v>
      </c>
      <c r="E6" s="176" t="s">
        <v>2046</v>
      </c>
      <c r="F6" s="176" t="s">
        <v>2047</v>
      </c>
      <c r="G6" s="176" t="s">
        <v>2048</v>
      </c>
    </row>
    <row r="7" spans="1:7" s="164" customFormat="1" ht="21.75" customHeight="1">
      <c r="A7" s="175" t="s">
        <v>1636</v>
      </c>
      <c r="B7" s="177">
        <f aca="true" t="shared" si="0" ref="B7:G7">SUM(B8:B31)</f>
        <v>596168</v>
      </c>
      <c r="C7" s="177">
        <f t="shared" si="0"/>
        <v>373961</v>
      </c>
      <c r="D7" s="177">
        <f t="shared" si="0"/>
        <v>222207</v>
      </c>
      <c r="E7" s="177">
        <f t="shared" si="0"/>
        <v>727067</v>
      </c>
      <c r="F7" s="177">
        <f t="shared" si="0"/>
        <v>334204</v>
      </c>
      <c r="G7" s="177">
        <f t="shared" si="0"/>
        <v>392863</v>
      </c>
    </row>
    <row r="8" spans="1:7" s="164" customFormat="1" ht="21.75" customHeight="1">
      <c r="A8" s="178" t="s">
        <v>1578</v>
      </c>
      <c r="B8" s="159">
        <f aca="true" t="shared" si="1" ref="B8:B26">SUM(C8:D8)</f>
        <v>44104</v>
      </c>
      <c r="C8" s="159">
        <v>39713</v>
      </c>
      <c r="D8" s="159">
        <v>4391</v>
      </c>
      <c r="E8" s="162">
        <f aca="true" t="shared" si="2" ref="E8:E31">SUM(F8:G8)</f>
        <v>54617</v>
      </c>
      <c r="F8" s="162">
        <v>36504</v>
      </c>
      <c r="G8" s="162">
        <v>18113</v>
      </c>
    </row>
    <row r="9" spans="1:7" s="164" customFormat="1" ht="21.75" customHeight="1">
      <c r="A9" s="178" t="s">
        <v>1580</v>
      </c>
      <c r="B9" s="159">
        <f t="shared" si="1"/>
        <v>259</v>
      </c>
      <c r="C9" s="159">
        <v>1</v>
      </c>
      <c r="D9" s="159">
        <v>258</v>
      </c>
      <c r="E9" s="162">
        <f t="shared" si="2"/>
        <v>63</v>
      </c>
      <c r="F9" s="162">
        <v>0</v>
      </c>
      <c r="G9" s="162">
        <v>63</v>
      </c>
    </row>
    <row r="10" spans="1:7" s="164" customFormat="1" ht="21.75" customHeight="1">
      <c r="A10" s="178" t="s">
        <v>1582</v>
      </c>
      <c r="B10" s="159">
        <f t="shared" si="1"/>
        <v>16827</v>
      </c>
      <c r="C10" s="159">
        <v>14078</v>
      </c>
      <c r="D10" s="159">
        <v>2749</v>
      </c>
      <c r="E10" s="162">
        <f t="shared" si="2"/>
        <v>15682</v>
      </c>
      <c r="F10" s="162">
        <v>13611</v>
      </c>
      <c r="G10" s="162">
        <v>2071</v>
      </c>
    </row>
    <row r="11" spans="1:7" s="164" customFormat="1" ht="21.75" customHeight="1">
      <c r="A11" s="178" t="s">
        <v>1584</v>
      </c>
      <c r="B11" s="159">
        <f t="shared" si="1"/>
        <v>109921</v>
      </c>
      <c r="C11" s="159">
        <v>93433</v>
      </c>
      <c r="D11" s="159">
        <v>16488</v>
      </c>
      <c r="E11" s="162">
        <f t="shared" si="2"/>
        <v>161440</v>
      </c>
      <c r="F11" s="162">
        <v>131357</v>
      </c>
      <c r="G11" s="162">
        <v>30083</v>
      </c>
    </row>
    <row r="12" spans="1:7" s="164" customFormat="1" ht="21.75" customHeight="1">
      <c r="A12" s="178" t="s">
        <v>1290</v>
      </c>
      <c r="B12" s="159">
        <f t="shared" si="1"/>
        <v>2962</v>
      </c>
      <c r="C12" s="159">
        <v>227</v>
      </c>
      <c r="D12" s="159">
        <v>2735</v>
      </c>
      <c r="E12" s="162">
        <f t="shared" si="2"/>
        <v>3812</v>
      </c>
      <c r="F12" s="162">
        <v>461</v>
      </c>
      <c r="G12" s="162">
        <v>3351</v>
      </c>
    </row>
    <row r="13" spans="1:7" s="164" customFormat="1" ht="21.75" customHeight="1">
      <c r="A13" s="178" t="s">
        <v>1291</v>
      </c>
      <c r="B13" s="159">
        <f t="shared" si="1"/>
        <v>7506</v>
      </c>
      <c r="C13" s="159">
        <v>4832</v>
      </c>
      <c r="D13" s="159">
        <v>2674</v>
      </c>
      <c r="E13" s="162">
        <f t="shared" si="2"/>
        <v>8234</v>
      </c>
      <c r="F13" s="162">
        <v>3957</v>
      </c>
      <c r="G13" s="162">
        <v>4277</v>
      </c>
    </row>
    <row r="14" spans="1:7" s="164" customFormat="1" ht="21.75" customHeight="1">
      <c r="A14" s="178" t="s">
        <v>1293</v>
      </c>
      <c r="B14" s="159">
        <f t="shared" si="1"/>
        <v>64433</v>
      </c>
      <c r="C14" s="159">
        <v>63501</v>
      </c>
      <c r="D14" s="159">
        <v>932</v>
      </c>
      <c r="E14" s="162">
        <f t="shared" si="2"/>
        <v>112199</v>
      </c>
      <c r="F14" s="162">
        <v>60840</v>
      </c>
      <c r="G14" s="162">
        <v>51359</v>
      </c>
    </row>
    <row r="15" spans="1:7" s="164" customFormat="1" ht="21.75" customHeight="1">
      <c r="A15" s="178" t="s">
        <v>1589</v>
      </c>
      <c r="B15" s="159">
        <f t="shared" si="1"/>
        <v>88686</v>
      </c>
      <c r="C15" s="159">
        <v>83465</v>
      </c>
      <c r="D15" s="159">
        <v>5221</v>
      </c>
      <c r="E15" s="162">
        <f t="shared" si="2"/>
        <v>54306</v>
      </c>
      <c r="F15" s="162">
        <v>33088</v>
      </c>
      <c r="G15" s="162">
        <v>21218</v>
      </c>
    </row>
    <row r="16" spans="1:7" s="164" customFormat="1" ht="21.75" customHeight="1">
      <c r="A16" s="178" t="s">
        <v>1591</v>
      </c>
      <c r="B16" s="159">
        <f t="shared" si="1"/>
        <v>21962</v>
      </c>
      <c r="C16" s="159">
        <v>10915</v>
      </c>
      <c r="D16" s="159">
        <v>11047</v>
      </c>
      <c r="E16" s="162">
        <f t="shared" si="2"/>
        <v>25309</v>
      </c>
      <c r="F16" s="162">
        <v>1031</v>
      </c>
      <c r="G16" s="162">
        <v>24278</v>
      </c>
    </row>
    <row r="17" spans="1:7" s="164" customFormat="1" ht="21.75" customHeight="1">
      <c r="A17" s="178" t="s">
        <v>1295</v>
      </c>
      <c r="B17" s="159">
        <f t="shared" si="1"/>
        <v>95009</v>
      </c>
      <c r="C17" s="159">
        <v>6108</v>
      </c>
      <c r="D17" s="159">
        <v>88901</v>
      </c>
      <c r="E17" s="162">
        <f t="shared" si="2"/>
        <v>14101</v>
      </c>
      <c r="F17" s="162">
        <v>5762</v>
      </c>
      <c r="G17" s="162">
        <v>8339</v>
      </c>
    </row>
    <row r="18" spans="1:7" s="164" customFormat="1" ht="21.75" customHeight="1">
      <c r="A18" s="178" t="s">
        <v>1297</v>
      </c>
      <c r="B18" s="159">
        <f t="shared" si="1"/>
        <v>89116</v>
      </c>
      <c r="C18" s="159">
        <v>38705</v>
      </c>
      <c r="D18" s="159">
        <v>50411</v>
      </c>
      <c r="E18" s="162">
        <f t="shared" si="2"/>
        <v>109715</v>
      </c>
      <c r="F18" s="162">
        <v>18690</v>
      </c>
      <c r="G18" s="162">
        <v>91025</v>
      </c>
    </row>
    <row r="19" spans="1:7" s="164" customFormat="1" ht="21.75" customHeight="1">
      <c r="A19" s="178" t="s">
        <v>1299</v>
      </c>
      <c r="B19" s="159">
        <f t="shared" si="1"/>
        <v>19090</v>
      </c>
      <c r="C19" s="159">
        <v>5021</v>
      </c>
      <c r="D19" s="159">
        <v>14069</v>
      </c>
      <c r="E19" s="162">
        <f t="shared" si="2"/>
        <v>46104</v>
      </c>
      <c r="F19" s="162">
        <v>7083</v>
      </c>
      <c r="G19" s="162">
        <v>39021</v>
      </c>
    </row>
    <row r="20" spans="1:7" s="164" customFormat="1" ht="21.75" customHeight="1">
      <c r="A20" s="178" t="s">
        <v>1301</v>
      </c>
      <c r="B20" s="159">
        <f t="shared" si="1"/>
        <v>10550</v>
      </c>
      <c r="C20" s="159">
        <v>1106</v>
      </c>
      <c r="D20" s="159">
        <v>9444</v>
      </c>
      <c r="E20" s="162">
        <f t="shared" si="2"/>
        <v>31239</v>
      </c>
      <c r="F20" s="162">
        <v>139</v>
      </c>
      <c r="G20" s="162">
        <v>31100</v>
      </c>
    </row>
    <row r="21" spans="1:7" s="164" customFormat="1" ht="21" customHeight="1">
      <c r="A21" s="178" t="s">
        <v>1303</v>
      </c>
      <c r="B21" s="159">
        <f t="shared" si="1"/>
        <v>2286</v>
      </c>
      <c r="C21" s="159">
        <v>833</v>
      </c>
      <c r="D21" s="159">
        <v>1453</v>
      </c>
      <c r="E21" s="162">
        <f t="shared" si="2"/>
        <v>648</v>
      </c>
      <c r="F21" s="162">
        <v>285</v>
      </c>
      <c r="G21" s="162">
        <v>363</v>
      </c>
    </row>
    <row r="22" spans="1:7" s="164" customFormat="1" ht="21.75" customHeight="1">
      <c r="A22" s="178" t="s">
        <v>1598</v>
      </c>
      <c r="B22" s="159">
        <f t="shared" si="1"/>
        <v>0</v>
      </c>
      <c r="C22" s="159">
        <v>0</v>
      </c>
      <c r="D22" s="159">
        <v>0</v>
      </c>
      <c r="E22" s="162">
        <f t="shared" si="2"/>
        <v>130</v>
      </c>
      <c r="F22" s="162">
        <v>0</v>
      </c>
      <c r="G22" s="162">
        <v>130</v>
      </c>
    </row>
    <row r="23" spans="1:7" s="164" customFormat="1" ht="21.75" customHeight="1">
      <c r="A23" s="178" t="s">
        <v>1600</v>
      </c>
      <c r="B23" s="159">
        <f t="shared" si="1"/>
        <v>0</v>
      </c>
      <c r="C23" s="159">
        <v>0</v>
      </c>
      <c r="D23" s="159">
        <v>0</v>
      </c>
      <c r="E23" s="162">
        <f t="shared" si="2"/>
        <v>0</v>
      </c>
      <c r="F23" s="162">
        <v>0</v>
      </c>
      <c r="G23" s="162">
        <v>0</v>
      </c>
    </row>
    <row r="24" spans="1:7" s="164" customFormat="1" ht="21.75" customHeight="1">
      <c r="A24" s="178" t="s">
        <v>1602</v>
      </c>
      <c r="B24" s="159">
        <f t="shared" si="1"/>
        <v>1698</v>
      </c>
      <c r="C24" s="159">
        <v>1398</v>
      </c>
      <c r="D24" s="159">
        <v>300</v>
      </c>
      <c r="E24" s="162">
        <f t="shared" si="2"/>
        <v>29785</v>
      </c>
      <c r="F24" s="162">
        <v>3143</v>
      </c>
      <c r="G24" s="162">
        <v>26642</v>
      </c>
    </row>
    <row r="25" spans="1:7" s="164" customFormat="1" ht="21.75" customHeight="1">
      <c r="A25" s="178" t="s">
        <v>1604</v>
      </c>
      <c r="B25" s="159">
        <f t="shared" si="1"/>
        <v>17737</v>
      </c>
      <c r="C25" s="159">
        <v>10600</v>
      </c>
      <c r="D25" s="159">
        <v>7137</v>
      </c>
      <c r="E25" s="162">
        <f t="shared" si="2"/>
        <v>33826</v>
      </c>
      <c r="F25" s="162">
        <v>17035</v>
      </c>
      <c r="G25" s="162">
        <v>16791</v>
      </c>
    </row>
    <row r="26" spans="1:7" s="164" customFormat="1" ht="21.75" customHeight="1">
      <c r="A26" s="178" t="s">
        <v>1606</v>
      </c>
      <c r="B26" s="159">
        <f t="shared" si="1"/>
        <v>459</v>
      </c>
      <c r="C26" s="159">
        <v>25</v>
      </c>
      <c r="D26" s="159">
        <v>434</v>
      </c>
      <c r="E26" s="162">
        <f t="shared" si="2"/>
        <v>821</v>
      </c>
      <c r="F26" s="162">
        <v>0</v>
      </c>
      <c r="G26" s="162">
        <v>821</v>
      </c>
    </row>
    <row r="27" spans="1:7" s="164" customFormat="1" ht="21.75" customHeight="1">
      <c r="A27" s="178" t="s">
        <v>1608</v>
      </c>
      <c r="B27" s="159"/>
      <c r="C27" s="159"/>
      <c r="D27" s="159"/>
      <c r="E27" s="162">
        <f t="shared" si="2"/>
        <v>2138</v>
      </c>
      <c r="F27" s="162">
        <v>1218</v>
      </c>
      <c r="G27" s="162">
        <v>920</v>
      </c>
    </row>
    <row r="28" spans="1:7" s="164" customFormat="1" ht="21.75" customHeight="1">
      <c r="A28" s="178" t="s">
        <v>1305</v>
      </c>
      <c r="B28" s="159"/>
      <c r="C28" s="159"/>
      <c r="D28" s="159"/>
      <c r="E28" s="162">
        <f t="shared" si="2"/>
        <v>0</v>
      </c>
      <c r="F28" s="162"/>
      <c r="G28" s="162"/>
    </row>
    <row r="29" spans="1:7" s="164" customFormat="1" ht="21.75" customHeight="1">
      <c r="A29" s="178" t="s">
        <v>1307</v>
      </c>
      <c r="B29" s="159">
        <f aca="true" t="shared" si="3" ref="B29:B31">SUM(C29:D29)</f>
        <v>0</v>
      </c>
      <c r="C29" s="159">
        <v>0</v>
      </c>
      <c r="D29" s="159">
        <v>0</v>
      </c>
      <c r="E29" s="162">
        <f t="shared" si="2"/>
        <v>15597</v>
      </c>
      <c r="F29" s="162"/>
      <c r="G29" s="162">
        <v>15597</v>
      </c>
    </row>
    <row r="30" spans="1:7" s="164" customFormat="1" ht="19.5" customHeight="1">
      <c r="A30" s="178" t="s">
        <v>1612</v>
      </c>
      <c r="B30" s="159">
        <f t="shared" si="3"/>
        <v>3563</v>
      </c>
      <c r="C30" s="159">
        <v>0</v>
      </c>
      <c r="D30" s="159">
        <v>3563</v>
      </c>
      <c r="E30" s="162">
        <f t="shared" si="2"/>
        <v>1</v>
      </c>
      <c r="F30" s="162"/>
      <c r="G30" s="162">
        <v>1</v>
      </c>
    </row>
    <row r="31" spans="1:7" s="164" customFormat="1" ht="19.5" customHeight="1">
      <c r="A31" s="178" t="s">
        <v>1614</v>
      </c>
      <c r="B31" s="159">
        <f t="shared" si="3"/>
        <v>0</v>
      </c>
      <c r="C31" s="159">
        <v>0</v>
      </c>
      <c r="D31" s="159">
        <v>0</v>
      </c>
      <c r="E31" s="162">
        <f t="shared" si="2"/>
        <v>7300</v>
      </c>
      <c r="F31" s="162"/>
      <c r="G31" s="162">
        <v>7300</v>
      </c>
    </row>
    <row r="32" spans="1:7" s="164" customFormat="1" ht="62.25" customHeight="1">
      <c r="A32" s="179" t="s">
        <v>2049</v>
      </c>
      <c r="B32" s="179"/>
      <c r="C32" s="179"/>
      <c r="D32" s="179"/>
      <c r="E32" s="179"/>
      <c r="F32" s="179"/>
      <c r="G32" s="179"/>
    </row>
    <row r="33" spans="1:7" s="164" customFormat="1" ht="14.25">
      <c r="A33" s="173"/>
      <c r="B33" s="172"/>
      <c r="C33" s="172"/>
      <c r="D33" s="172"/>
      <c r="E33" s="173"/>
      <c r="F33" s="173"/>
      <c r="G33" s="173"/>
    </row>
    <row r="34" spans="1:7" s="164" customFormat="1" ht="14.25">
      <c r="A34" s="173"/>
      <c r="B34" s="172"/>
      <c r="C34" s="172"/>
      <c r="D34" s="172"/>
      <c r="E34" s="173"/>
      <c r="F34" s="173"/>
      <c r="G34" s="173"/>
    </row>
    <row r="35" spans="1:7" s="164" customFormat="1" ht="14.25">
      <c r="A35" s="173"/>
      <c r="B35" s="172"/>
      <c r="C35" s="172"/>
      <c r="D35" s="172"/>
      <c r="E35" s="173"/>
      <c r="F35" s="173"/>
      <c r="G35" s="173"/>
    </row>
    <row r="36" spans="1:7" s="164" customFormat="1" ht="14.25">
      <c r="A36" s="173"/>
      <c r="B36" s="172"/>
      <c r="C36" s="172"/>
      <c r="D36" s="172"/>
      <c r="E36" s="173"/>
      <c r="F36" s="173"/>
      <c r="G36" s="173"/>
    </row>
    <row r="37" spans="1:7" s="164" customFormat="1" ht="14.25">
      <c r="A37" s="173"/>
      <c r="B37" s="172"/>
      <c r="C37" s="172"/>
      <c r="D37" s="172"/>
      <c r="E37" s="173"/>
      <c r="F37" s="173"/>
      <c r="G37" s="173"/>
    </row>
    <row r="38" spans="1:7" s="164" customFormat="1" ht="14.25">
      <c r="A38" s="173"/>
      <c r="B38" s="172"/>
      <c r="C38" s="172"/>
      <c r="D38" s="172"/>
      <c r="E38" s="173"/>
      <c r="F38" s="173"/>
      <c r="G38" s="173"/>
    </row>
    <row r="39" spans="1:7" s="164" customFormat="1" ht="14.25">
      <c r="A39" s="173"/>
      <c r="B39" s="172"/>
      <c r="C39" s="172"/>
      <c r="D39" s="172"/>
      <c r="E39" s="173"/>
      <c r="F39" s="173"/>
      <c r="G39" s="173"/>
    </row>
  </sheetData>
  <sheetProtection/>
  <mergeCells count="8">
    <mergeCell ref="A1:D1"/>
    <mergeCell ref="A2:G2"/>
    <mergeCell ref="A3:G3"/>
    <mergeCell ref="A4:C4"/>
    <mergeCell ref="B5:D5"/>
    <mergeCell ref="E5:G5"/>
    <mergeCell ref="A32:G32"/>
    <mergeCell ref="A5:A6"/>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B54"/>
  <sheetViews>
    <sheetView zoomScaleSheetLayoutView="100" workbookViewId="0" topLeftCell="A1">
      <selection activeCell="F15" sqref="F15"/>
    </sheetView>
  </sheetViews>
  <sheetFormatPr defaultColWidth="21.50390625" defaultRowHeight="21.75" customHeight="1"/>
  <cols>
    <col min="1" max="1" width="44.375" style="151" customWidth="1"/>
    <col min="2" max="2" width="25.625" style="151" customWidth="1"/>
    <col min="3" max="16384" width="21.50390625" style="151" customWidth="1"/>
  </cols>
  <sheetData>
    <row r="1" spans="1:2" s="151" customFormat="1" ht="23.25" customHeight="1">
      <c r="A1" s="152" t="s">
        <v>2050</v>
      </c>
      <c r="B1" s="153"/>
    </row>
    <row r="2" spans="1:2" s="151" customFormat="1" ht="30.75" customHeight="1">
      <c r="A2" s="154" t="s">
        <v>2051</v>
      </c>
      <c r="B2" s="154"/>
    </row>
    <row r="3" spans="1:2" s="151" customFormat="1" ht="21.75" customHeight="1">
      <c r="A3" s="155"/>
      <c r="B3" s="156" t="s">
        <v>1210</v>
      </c>
    </row>
    <row r="4" spans="1:2" s="151" customFormat="1" ht="23.25" customHeight="1">
      <c r="A4" s="157" t="s">
        <v>2052</v>
      </c>
      <c r="B4" s="158" t="s">
        <v>1634</v>
      </c>
    </row>
    <row r="5" spans="1:2" s="151" customFormat="1" ht="21.75" customHeight="1">
      <c r="A5" s="157" t="s">
        <v>2053</v>
      </c>
      <c r="B5" s="159">
        <f>SUM(B6,B17,B42,B50,B52,B48)</f>
        <v>334204</v>
      </c>
    </row>
    <row r="6" spans="1:2" s="151" customFormat="1" ht="19.5" customHeight="1">
      <c r="A6" s="160" t="s">
        <v>2054</v>
      </c>
      <c r="B6" s="159">
        <f>SUM(B7:B16)</f>
        <v>275326</v>
      </c>
    </row>
    <row r="7" spans="1:2" s="151" customFormat="1" ht="19.5" customHeight="1">
      <c r="A7" s="161" t="s">
        <v>2055</v>
      </c>
      <c r="B7" s="162">
        <v>69151</v>
      </c>
    </row>
    <row r="8" spans="1:2" s="151" customFormat="1" ht="19.5" customHeight="1">
      <c r="A8" s="161" t="s">
        <v>2056</v>
      </c>
      <c r="B8" s="162">
        <v>20423</v>
      </c>
    </row>
    <row r="9" spans="1:2" s="151" customFormat="1" ht="19.5" customHeight="1">
      <c r="A9" s="161" t="s">
        <v>2057</v>
      </c>
      <c r="B9" s="162">
        <v>20695</v>
      </c>
    </row>
    <row r="10" spans="1:2" s="151" customFormat="1" ht="19.5" customHeight="1">
      <c r="A10" s="161" t="s">
        <v>2058</v>
      </c>
      <c r="B10" s="162">
        <v>98563</v>
      </c>
    </row>
    <row r="11" spans="1:2" s="151" customFormat="1" ht="19.5" customHeight="1">
      <c r="A11" s="161" t="s">
        <v>2059</v>
      </c>
      <c r="B11" s="162">
        <v>22262</v>
      </c>
    </row>
    <row r="12" spans="1:2" s="151" customFormat="1" ht="19.5" customHeight="1">
      <c r="A12" s="161" t="s">
        <v>2060</v>
      </c>
      <c r="B12" s="162">
        <v>11131</v>
      </c>
    </row>
    <row r="13" spans="1:2" s="151" customFormat="1" ht="19.5" customHeight="1">
      <c r="A13" s="161" t="s">
        <v>2061</v>
      </c>
      <c r="B13" s="162">
        <v>11583</v>
      </c>
    </row>
    <row r="14" spans="1:2" s="151" customFormat="1" ht="19.5" customHeight="1">
      <c r="A14" s="161" t="s">
        <v>2062</v>
      </c>
      <c r="B14" s="162">
        <v>2270</v>
      </c>
    </row>
    <row r="15" spans="1:2" s="151" customFormat="1" ht="19.5" customHeight="1">
      <c r="A15" s="161" t="s">
        <v>2063</v>
      </c>
      <c r="B15" s="162">
        <v>17035</v>
      </c>
    </row>
    <row r="16" spans="1:2" s="151" customFormat="1" ht="19.5" customHeight="1">
      <c r="A16" s="161" t="s">
        <v>2064</v>
      </c>
      <c r="B16" s="162">
        <v>2213</v>
      </c>
    </row>
    <row r="17" spans="1:2" s="151" customFormat="1" ht="19.5" customHeight="1">
      <c r="A17" s="160" t="s">
        <v>2065</v>
      </c>
      <c r="B17" s="159">
        <f>SUM(B18:B41)</f>
        <v>36237</v>
      </c>
    </row>
    <row r="18" spans="1:2" s="151" customFormat="1" ht="19.5" customHeight="1">
      <c r="A18" s="161" t="s">
        <v>2066</v>
      </c>
      <c r="B18" s="162">
        <v>6247</v>
      </c>
    </row>
    <row r="19" spans="1:2" s="151" customFormat="1" ht="19.5" customHeight="1">
      <c r="A19" s="161" t="s">
        <v>2067</v>
      </c>
      <c r="B19" s="162">
        <v>373</v>
      </c>
    </row>
    <row r="20" spans="1:2" s="151" customFormat="1" ht="19.5" customHeight="1">
      <c r="A20" s="161" t="s">
        <v>2068</v>
      </c>
      <c r="B20" s="162">
        <v>115</v>
      </c>
    </row>
    <row r="21" spans="1:2" s="151" customFormat="1" ht="19.5" customHeight="1">
      <c r="A21" s="161" t="s">
        <v>2069</v>
      </c>
      <c r="B21" s="162">
        <v>10</v>
      </c>
    </row>
    <row r="22" spans="1:2" s="151" customFormat="1" ht="19.5" customHeight="1">
      <c r="A22" s="161" t="s">
        <v>2070</v>
      </c>
      <c r="B22" s="162">
        <v>951</v>
      </c>
    </row>
    <row r="23" spans="1:2" s="151" customFormat="1" ht="19.5" customHeight="1">
      <c r="A23" s="161" t="s">
        <v>2071</v>
      </c>
      <c r="B23" s="162">
        <v>2030</v>
      </c>
    </row>
    <row r="24" spans="1:2" s="151" customFormat="1" ht="19.5" customHeight="1">
      <c r="A24" s="161" t="s">
        <v>2072</v>
      </c>
      <c r="B24" s="162">
        <v>2072</v>
      </c>
    </row>
    <row r="25" spans="1:2" s="151" customFormat="1" ht="19.5" customHeight="1">
      <c r="A25" s="161" t="s">
        <v>2073</v>
      </c>
      <c r="B25" s="162">
        <v>590</v>
      </c>
    </row>
    <row r="26" spans="1:2" s="151" customFormat="1" ht="19.5" customHeight="1">
      <c r="A26" s="161" t="s">
        <v>2074</v>
      </c>
      <c r="B26" s="162">
        <v>3936</v>
      </c>
    </row>
    <row r="27" spans="1:2" s="151" customFormat="1" ht="19.5" customHeight="1">
      <c r="A27" s="161" t="s">
        <v>2075</v>
      </c>
      <c r="B27" s="162">
        <v>1917</v>
      </c>
    </row>
    <row r="28" spans="1:2" s="151" customFormat="1" ht="19.5" customHeight="1">
      <c r="A28" s="161" t="s">
        <v>2076</v>
      </c>
      <c r="B28" s="162">
        <v>136</v>
      </c>
    </row>
    <row r="29" spans="1:2" s="151" customFormat="1" ht="19.5" customHeight="1">
      <c r="A29" s="161" t="s">
        <v>2077</v>
      </c>
      <c r="B29" s="162">
        <v>50</v>
      </c>
    </row>
    <row r="30" spans="1:2" s="151" customFormat="1" ht="19.5" customHeight="1">
      <c r="A30" s="161" t="s">
        <v>2078</v>
      </c>
      <c r="B30" s="162">
        <v>1491</v>
      </c>
    </row>
    <row r="31" spans="1:2" s="151" customFormat="1" ht="19.5" customHeight="1">
      <c r="A31" s="161" t="s">
        <v>2079</v>
      </c>
      <c r="B31" s="162">
        <v>581</v>
      </c>
    </row>
    <row r="32" spans="1:2" s="151" customFormat="1" ht="19.5" customHeight="1">
      <c r="A32" s="161" t="s">
        <v>2080</v>
      </c>
      <c r="B32" s="162">
        <v>59</v>
      </c>
    </row>
    <row r="33" spans="1:2" s="151" customFormat="1" ht="19.5" customHeight="1">
      <c r="A33" s="161" t="s">
        <v>2081</v>
      </c>
      <c r="B33" s="162">
        <v>54</v>
      </c>
    </row>
    <row r="34" spans="1:2" s="151" customFormat="1" ht="19.5" customHeight="1">
      <c r="A34" s="161" t="s">
        <v>2082</v>
      </c>
      <c r="B34" s="162">
        <v>32</v>
      </c>
    </row>
    <row r="35" spans="1:2" s="151" customFormat="1" ht="19.5" customHeight="1">
      <c r="A35" s="161" t="s">
        <v>2083</v>
      </c>
      <c r="B35" s="162">
        <v>1627</v>
      </c>
    </row>
    <row r="36" spans="1:2" s="151" customFormat="1" ht="19.5" customHeight="1">
      <c r="A36" s="161" t="s">
        <v>2084</v>
      </c>
      <c r="B36" s="162">
        <v>17</v>
      </c>
    </row>
    <row r="37" spans="1:2" s="151" customFormat="1" ht="19.5" customHeight="1">
      <c r="A37" s="161" t="s">
        <v>2085</v>
      </c>
      <c r="B37" s="162">
        <v>3958</v>
      </c>
    </row>
    <row r="38" spans="1:2" s="151" customFormat="1" ht="19.5" customHeight="1">
      <c r="A38" s="161" t="s">
        <v>2086</v>
      </c>
      <c r="B38" s="162">
        <v>2253</v>
      </c>
    </row>
    <row r="39" spans="1:2" s="151" customFormat="1" ht="19.5" customHeight="1">
      <c r="A39" s="161" t="s">
        <v>2087</v>
      </c>
      <c r="B39" s="162">
        <v>1126</v>
      </c>
    </row>
    <row r="40" spans="1:2" s="151" customFormat="1" ht="19.5" customHeight="1">
      <c r="A40" s="161" t="s">
        <v>2088</v>
      </c>
      <c r="B40" s="162">
        <v>2534</v>
      </c>
    </row>
    <row r="41" spans="1:2" s="151" customFormat="1" ht="19.5" customHeight="1">
      <c r="A41" s="161" t="s">
        <v>2089</v>
      </c>
      <c r="B41" s="162">
        <v>4078</v>
      </c>
    </row>
    <row r="42" spans="1:2" s="151" customFormat="1" ht="19.5" customHeight="1">
      <c r="A42" s="160" t="s">
        <v>2090</v>
      </c>
      <c r="B42" s="159">
        <v>22425</v>
      </c>
    </row>
    <row r="43" spans="1:2" s="151" customFormat="1" ht="19.5" customHeight="1">
      <c r="A43" s="161" t="s">
        <v>2091</v>
      </c>
      <c r="B43" s="162">
        <v>162</v>
      </c>
    </row>
    <row r="44" spans="1:2" s="151" customFormat="1" ht="19.5" customHeight="1">
      <c r="A44" s="161" t="s">
        <v>2092</v>
      </c>
      <c r="B44" s="162">
        <v>235</v>
      </c>
    </row>
    <row r="45" spans="1:2" s="151" customFormat="1" ht="19.5" customHeight="1">
      <c r="A45" s="161" t="s">
        <v>2093</v>
      </c>
      <c r="B45" s="162">
        <v>886</v>
      </c>
    </row>
    <row r="46" spans="1:2" s="151" customFormat="1" ht="19.5" customHeight="1">
      <c r="A46" s="161" t="s">
        <v>2094</v>
      </c>
      <c r="B46" s="162">
        <v>1681</v>
      </c>
    </row>
    <row r="47" spans="1:2" s="151" customFormat="1" ht="19.5" customHeight="1">
      <c r="A47" s="161" t="s">
        <v>2095</v>
      </c>
      <c r="B47" s="162">
        <v>19461</v>
      </c>
    </row>
    <row r="48" spans="1:2" s="151" customFormat="1" ht="19.5" customHeight="1">
      <c r="A48" s="160" t="s">
        <v>2096</v>
      </c>
      <c r="B48" s="159">
        <v>1</v>
      </c>
    </row>
    <row r="49" spans="1:2" s="151" customFormat="1" ht="19.5" customHeight="1">
      <c r="A49" s="161" t="s">
        <v>2097</v>
      </c>
      <c r="B49" s="162">
        <v>1</v>
      </c>
    </row>
    <row r="50" spans="1:2" s="151" customFormat="1" ht="19.5" customHeight="1">
      <c r="A50" s="160" t="s">
        <v>2098</v>
      </c>
      <c r="B50" s="159">
        <v>215</v>
      </c>
    </row>
    <row r="51" spans="1:2" s="151" customFormat="1" ht="19.5" customHeight="1">
      <c r="A51" s="161" t="s">
        <v>2097</v>
      </c>
      <c r="B51" s="162">
        <v>215</v>
      </c>
    </row>
    <row r="52" spans="1:2" s="151" customFormat="1" ht="19.5" customHeight="1">
      <c r="A52" s="160" t="s">
        <v>2098</v>
      </c>
      <c r="B52" s="159">
        <v>0</v>
      </c>
    </row>
    <row r="53" spans="1:2" s="151" customFormat="1" ht="19.5" customHeight="1">
      <c r="A53" s="161" t="s">
        <v>2097</v>
      </c>
      <c r="B53" s="162">
        <v>0</v>
      </c>
    </row>
    <row r="54" spans="1:2" s="151" customFormat="1" ht="38.25" customHeight="1">
      <c r="A54" s="163" t="s">
        <v>2099</v>
      </c>
      <c r="B54" s="163"/>
    </row>
  </sheetData>
  <sheetProtection/>
  <mergeCells count="3">
    <mergeCell ref="A1:B1"/>
    <mergeCell ref="A2:B2"/>
    <mergeCell ref="A54:B54"/>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H14"/>
  <sheetViews>
    <sheetView zoomScaleSheetLayoutView="100" workbookViewId="0" topLeftCell="A1">
      <selection activeCell="K8" sqref="K8"/>
    </sheetView>
  </sheetViews>
  <sheetFormatPr defaultColWidth="8.75390625" defaultRowHeight="14.25"/>
  <cols>
    <col min="1" max="1" width="4.75390625" style="133" customWidth="1"/>
    <col min="2" max="2" width="15.75390625" style="133" customWidth="1"/>
    <col min="3" max="3" width="36.25390625" style="133" customWidth="1"/>
    <col min="4" max="4" width="9.375" style="133" customWidth="1"/>
    <col min="5" max="7" width="14.375" style="133" customWidth="1"/>
    <col min="8" max="8" width="9.875" style="133" customWidth="1"/>
    <col min="9" max="10" width="12.75390625" style="133" customWidth="1"/>
    <col min="11" max="11" width="11.375" style="133" customWidth="1"/>
    <col min="12" max="33" width="9.00390625" style="133" bestFit="1" customWidth="1"/>
    <col min="34" max="16384" width="8.75390625" style="133" customWidth="1"/>
  </cols>
  <sheetData>
    <row r="1" spans="1:4" s="133" customFormat="1" ht="20.25">
      <c r="A1" s="135" t="s">
        <v>2100</v>
      </c>
      <c r="B1" s="135"/>
      <c r="C1" s="135"/>
      <c r="D1" s="136"/>
    </row>
    <row r="2" spans="1:8" s="133" customFormat="1" ht="22.5">
      <c r="A2" s="137" t="s">
        <v>2101</v>
      </c>
      <c r="B2" s="137"/>
      <c r="C2" s="137"/>
      <c r="D2" s="137"/>
      <c r="E2" s="137"/>
      <c r="F2" s="137"/>
      <c r="G2" s="137"/>
      <c r="H2" s="137"/>
    </row>
    <row r="3" spans="1:8" s="133" customFormat="1" ht="15.75">
      <c r="A3" s="138"/>
      <c r="B3" s="138"/>
      <c r="C3" s="138"/>
      <c r="D3" s="138"/>
      <c r="E3" s="138"/>
      <c r="F3" s="138"/>
      <c r="G3" s="139" t="s">
        <v>82</v>
      </c>
      <c r="H3" s="139"/>
    </row>
    <row r="4" spans="1:8" s="133" customFormat="1" ht="19.5" customHeight="1">
      <c r="A4" s="63" t="s">
        <v>2102</v>
      </c>
      <c r="B4" s="63" t="s">
        <v>2103</v>
      </c>
      <c r="C4" s="140" t="s">
        <v>2104</v>
      </c>
      <c r="D4" s="63" t="s">
        <v>2105</v>
      </c>
      <c r="E4" s="63" t="s">
        <v>2106</v>
      </c>
      <c r="F4" s="63"/>
      <c r="G4" s="63"/>
      <c r="H4" s="141" t="s">
        <v>2107</v>
      </c>
    </row>
    <row r="5" spans="1:8" s="133" customFormat="1" ht="19.5" customHeight="1">
      <c r="A5" s="63"/>
      <c r="B5" s="63"/>
      <c r="C5" s="142"/>
      <c r="D5" s="63"/>
      <c r="E5" s="63" t="s">
        <v>2108</v>
      </c>
      <c r="F5" s="63" t="s">
        <v>2109</v>
      </c>
      <c r="G5" s="63" t="s">
        <v>2110</v>
      </c>
      <c r="H5" s="141"/>
    </row>
    <row r="6" spans="1:8" s="133" customFormat="1" ht="19.5" customHeight="1">
      <c r="A6" s="143"/>
      <c r="B6" s="144" t="s">
        <v>2111</v>
      </c>
      <c r="C6" s="144"/>
      <c r="D6" s="145"/>
      <c r="E6" s="144">
        <f>SUBTOTAL(9,E7:E14)</f>
        <v>5685</v>
      </c>
      <c r="F6" s="144">
        <f>SUBTOTAL(9,F7:F14)</f>
        <v>4338</v>
      </c>
      <c r="G6" s="144">
        <f>SUBTOTAL(9,G7:G14)</f>
        <v>10023</v>
      </c>
      <c r="H6" s="143"/>
    </row>
    <row r="7" spans="1:8" s="134" customFormat="1" ht="60" customHeight="1">
      <c r="A7" s="146">
        <v>1</v>
      </c>
      <c r="B7" s="147" t="s">
        <v>2112</v>
      </c>
      <c r="C7" s="148" t="s">
        <v>2113</v>
      </c>
      <c r="D7" s="149" t="s">
        <v>2114</v>
      </c>
      <c r="E7" s="146"/>
      <c r="F7" s="146">
        <v>1298</v>
      </c>
      <c r="G7" s="146">
        <f aca="true" t="shared" si="0" ref="G7:G14">E7+F7</f>
        <v>1298</v>
      </c>
      <c r="H7" s="150"/>
    </row>
    <row r="8" spans="1:8" s="134" customFormat="1" ht="60" customHeight="1">
      <c r="A8" s="146">
        <v>2</v>
      </c>
      <c r="B8" s="147" t="s">
        <v>2115</v>
      </c>
      <c r="C8" s="148" t="s">
        <v>2116</v>
      </c>
      <c r="D8" s="149" t="s">
        <v>2117</v>
      </c>
      <c r="E8" s="146">
        <v>300</v>
      </c>
      <c r="F8" s="146"/>
      <c r="G8" s="146">
        <f t="shared" si="0"/>
        <v>300</v>
      </c>
      <c r="H8" s="150"/>
    </row>
    <row r="9" spans="1:8" s="134" customFormat="1" ht="60" customHeight="1">
      <c r="A9" s="146">
        <v>3</v>
      </c>
      <c r="B9" s="147" t="s">
        <v>2115</v>
      </c>
      <c r="C9" s="148" t="s">
        <v>2118</v>
      </c>
      <c r="D9" s="149" t="s">
        <v>2117</v>
      </c>
      <c r="E9" s="146">
        <v>50</v>
      </c>
      <c r="F9" s="146"/>
      <c r="G9" s="146">
        <f t="shared" si="0"/>
        <v>50</v>
      </c>
      <c r="H9" s="150"/>
    </row>
    <row r="10" spans="1:8" s="134" customFormat="1" ht="60" customHeight="1">
      <c r="A10" s="146">
        <v>4</v>
      </c>
      <c r="B10" s="147" t="s">
        <v>2115</v>
      </c>
      <c r="C10" s="148" t="s">
        <v>2116</v>
      </c>
      <c r="D10" s="149" t="s">
        <v>2117</v>
      </c>
      <c r="E10" s="146">
        <v>5335</v>
      </c>
      <c r="F10" s="146"/>
      <c r="G10" s="146">
        <f t="shared" si="0"/>
        <v>5335</v>
      </c>
      <c r="H10" s="150"/>
    </row>
    <row r="11" spans="1:8" s="134" customFormat="1" ht="60" customHeight="1">
      <c r="A11" s="146">
        <v>5</v>
      </c>
      <c r="B11" s="147" t="s">
        <v>2119</v>
      </c>
      <c r="C11" s="148" t="s">
        <v>2120</v>
      </c>
      <c r="D11" s="149" t="s">
        <v>2121</v>
      </c>
      <c r="E11" s="146"/>
      <c r="F11" s="146">
        <v>526</v>
      </c>
      <c r="G11" s="146">
        <f t="shared" si="0"/>
        <v>526</v>
      </c>
      <c r="H11" s="150"/>
    </row>
    <row r="12" spans="1:8" s="134" customFormat="1" ht="60" customHeight="1">
      <c r="A12" s="146">
        <v>6</v>
      </c>
      <c r="B12" s="147" t="s">
        <v>2122</v>
      </c>
      <c r="C12" s="148" t="s">
        <v>2123</v>
      </c>
      <c r="D12" s="149" t="s">
        <v>2121</v>
      </c>
      <c r="E12" s="146"/>
      <c r="F12" s="146">
        <v>200</v>
      </c>
      <c r="G12" s="146">
        <f t="shared" si="0"/>
        <v>200</v>
      </c>
      <c r="H12" s="150"/>
    </row>
    <row r="13" spans="1:8" s="134" customFormat="1" ht="60" customHeight="1">
      <c r="A13" s="146">
        <v>7</v>
      </c>
      <c r="B13" s="147" t="s">
        <v>2122</v>
      </c>
      <c r="C13" s="148" t="s">
        <v>2123</v>
      </c>
      <c r="D13" s="149" t="s">
        <v>2121</v>
      </c>
      <c r="E13" s="146"/>
      <c r="F13" s="146">
        <v>2219</v>
      </c>
      <c r="G13" s="146">
        <f t="shared" si="0"/>
        <v>2219</v>
      </c>
      <c r="H13" s="150"/>
    </row>
    <row r="14" spans="1:8" s="134" customFormat="1" ht="60" customHeight="1">
      <c r="A14" s="146">
        <v>8</v>
      </c>
      <c r="B14" s="147" t="s">
        <v>2124</v>
      </c>
      <c r="C14" s="148" t="s">
        <v>2125</v>
      </c>
      <c r="D14" s="149" t="s">
        <v>2126</v>
      </c>
      <c r="E14" s="146"/>
      <c r="F14" s="146">
        <v>95</v>
      </c>
      <c r="G14" s="146">
        <f t="shared" si="0"/>
        <v>95</v>
      </c>
      <c r="H14" s="150"/>
    </row>
  </sheetData>
  <sheetProtection/>
  <mergeCells count="9">
    <mergeCell ref="A1:B1"/>
    <mergeCell ref="A2:H2"/>
    <mergeCell ref="G3:H3"/>
    <mergeCell ref="E4:G4"/>
    <mergeCell ref="A4:A5"/>
    <mergeCell ref="B4:B5"/>
    <mergeCell ref="C4:C5"/>
    <mergeCell ref="D4:D5"/>
    <mergeCell ref="H4:H5"/>
  </mergeCells>
  <printOptions/>
  <pageMargins left="0.75" right="0.75" top="1" bottom="1" header="0.51" footer="0.51"/>
  <pageSetup orientation="landscape" paperSize="9"/>
</worksheet>
</file>

<file path=xl/worksheets/sheet19.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1" sqref="A1"/>
    </sheetView>
  </sheetViews>
  <sheetFormatPr defaultColWidth="10.00390625" defaultRowHeight="21" customHeight="1"/>
  <cols>
    <col min="1" max="1" width="31.625" style="71" customWidth="1"/>
    <col min="2" max="3" width="12.00390625" style="71" customWidth="1"/>
    <col min="4" max="4" width="10.875" style="71" customWidth="1"/>
    <col min="5" max="5" width="34.125" style="71" customWidth="1"/>
    <col min="6" max="7" width="12.75390625" style="71" customWidth="1"/>
    <col min="8" max="8" width="11.375" style="71" customWidth="1"/>
    <col min="9" max="247" width="10.00390625" style="71" customWidth="1"/>
  </cols>
  <sheetData>
    <row r="1" spans="1:3" s="71" customFormat="1" ht="20.25">
      <c r="A1" s="124" t="s">
        <v>2127</v>
      </c>
      <c r="B1" s="125"/>
      <c r="C1" s="125"/>
    </row>
    <row r="2" spans="1:8" s="121" customFormat="1" ht="25.5" customHeight="1">
      <c r="A2" s="74" t="s">
        <v>2128</v>
      </c>
      <c r="B2" s="74"/>
      <c r="C2" s="74"/>
      <c r="D2" s="74"/>
      <c r="E2" s="74"/>
      <c r="F2" s="74"/>
      <c r="G2" s="74"/>
      <c r="H2" s="74"/>
    </row>
    <row r="3" spans="1:8" s="121" customFormat="1" ht="21" customHeight="1">
      <c r="A3" s="75"/>
      <c r="B3" s="75"/>
      <c r="C3" s="75"/>
      <c r="D3" s="75"/>
      <c r="E3" s="75"/>
      <c r="F3" s="102" t="s">
        <v>1210</v>
      </c>
      <c r="G3" s="60"/>
      <c r="H3" s="60"/>
    </row>
    <row r="4" spans="1:8" s="122" customFormat="1" ht="40.5" customHeight="1">
      <c r="A4" s="126" t="s">
        <v>1284</v>
      </c>
      <c r="B4" s="63" t="s">
        <v>1577</v>
      </c>
      <c r="C4" s="104" t="s">
        <v>4</v>
      </c>
      <c r="D4" s="104" t="s">
        <v>1285</v>
      </c>
      <c r="E4" s="126" t="s">
        <v>1284</v>
      </c>
      <c r="F4" s="63" t="s">
        <v>1577</v>
      </c>
      <c r="G4" s="104" t="s">
        <v>4</v>
      </c>
      <c r="H4" s="104" t="s">
        <v>1285</v>
      </c>
    </row>
    <row r="5" spans="1:8" s="122" customFormat="1" ht="27" customHeight="1">
      <c r="A5" s="126" t="s">
        <v>1286</v>
      </c>
      <c r="B5" s="77">
        <f>SUM(B6:B7,B13,B14,B15,B16)</f>
        <v>549657</v>
      </c>
      <c r="C5" s="77">
        <f>SUM(C6:C7,C13,C14,C15,C16)</f>
        <v>409931</v>
      </c>
      <c r="D5" s="77"/>
      <c r="E5" s="126" t="s">
        <v>1287</v>
      </c>
      <c r="F5" s="77">
        <f>SUM(F6,F19:F22)</f>
        <v>549657</v>
      </c>
      <c r="G5" s="77">
        <f>SUM(G6,G19:G21)</f>
        <v>409931</v>
      </c>
      <c r="H5" s="77"/>
    </row>
    <row r="6" spans="1:8" s="121" customFormat="1" ht="21" customHeight="1">
      <c r="A6" s="127" t="s">
        <v>1270</v>
      </c>
      <c r="B6" s="114">
        <v>192874</v>
      </c>
      <c r="C6" s="77">
        <f>F22</f>
        <v>105289</v>
      </c>
      <c r="D6" s="77"/>
      <c r="E6" s="127" t="s">
        <v>1288</v>
      </c>
      <c r="F6" s="77">
        <f>SUM(F7:F18)</f>
        <v>320721</v>
      </c>
      <c r="G6" s="77">
        <f>SUM(G7:G18)</f>
        <v>232617</v>
      </c>
      <c r="H6" s="108">
        <f>G6/F6-1</f>
        <v>-0.27470605292450445</v>
      </c>
    </row>
    <row r="7" spans="1:8" s="121" customFormat="1" ht="21" customHeight="1">
      <c r="A7" s="127" t="s">
        <v>1289</v>
      </c>
      <c r="B7" s="77">
        <f>SUM(B8:B12)</f>
        <v>86866</v>
      </c>
      <c r="C7" s="77">
        <f>SUM(C8:C12)</f>
        <v>150000</v>
      </c>
      <c r="D7" s="108">
        <f>C7/B7-1</f>
        <v>0.726797596297746</v>
      </c>
      <c r="E7" s="128" t="s">
        <v>1290</v>
      </c>
      <c r="F7" s="81"/>
      <c r="G7" s="81"/>
      <c r="H7" s="81"/>
    </row>
    <row r="8" spans="1:8" s="121" customFormat="1" ht="21" customHeight="1">
      <c r="A8" s="128" t="s">
        <v>1271</v>
      </c>
      <c r="B8" s="111">
        <v>71085</v>
      </c>
      <c r="C8" s="81">
        <v>138000</v>
      </c>
      <c r="D8" s="81"/>
      <c r="E8" s="128" t="s">
        <v>1291</v>
      </c>
      <c r="F8" s="81"/>
      <c r="G8" s="81"/>
      <c r="H8" s="81"/>
    </row>
    <row r="9" spans="1:8" s="121" customFormat="1" ht="21" customHeight="1">
      <c r="A9" s="128" t="s">
        <v>1292</v>
      </c>
      <c r="B9" s="81">
        <v>15418</v>
      </c>
      <c r="C9" s="81">
        <v>11350</v>
      </c>
      <c r="D9" s="81"/>
      <c r="E9" s="128" t="s">
        <v>1293</v>
      </c>
      <c r="F9" s="81">
        <v>900</v>
      </c>
      <c r="G9" s="81">
        <v>5609</v>
      </c>
      <c r="H9" s="81"/>
    </row>
    <row r="10" spans="1:8" s="121" customFormat="1" ht="21" customHeight="1">
      <c r="A10" s="128" t="s">
        <v>1294</v>
      </c>
      <c r="B10" s="81">
        <v>300</v>
      </c>
      <c r="C10" s="81">
        <v>370</v>
      </c>
      <c r="D10" s="81"/>
      <c r="E10" s="128" t="s">
        <v>1295</v>
      </c>
      <c r="F10" s="81">
        <v>122490</v>
      </c>
      <c r="G10" s="81">
        <v>103497</v>
      </c>
      <c r="H10" s="81"/>
    </row>
    <row r="11" spans="1:8" s="121" customFormat="1" ht="21" customHeight="1">
      <c r="A11" s="128" t="s">
        <v>1296</v>
      </c>
      <c r="B11" s="81">
        <v>63</v>
      </c>
      <c r="C11" s="81">
        <v>100</v>
      </c>
      <c r="D11" s="81"/>
      <c r="E11" s="128" t="s">
        <v>1297</v>
      </c>
      <c r="F11" s="81">
        <v>43532</v>
      </c>
      <c r="G11" s="81">
        <v>92976</v>
      </c>
      <c r="H11" s="81"/>
    </row>
    <row r="12" spans="1:8" s="121" customFormat="1" ht="21" customHeight="1">
      <c r="A12" s="128" t="s">
        <v>1298</v>
      </c>
      <c r="B12" s="81"/>
      <c r="C12" s="81">
        <v>180</v>
      </c>
      <c r="D12" s="81"/>
      <c r="E12" s="128" t="s">
        <v>1299</v>
      </c>
      <c r="F12" s="81"/>
      <c r="G12" s="81"/>
      <c r="H12" s="81"/>
    </row>
    <row r="13" spans="1:8" s="121" customFormat="1" ht="21" customHeight="1">
      <c r="A13" s="129" t="s">
        <v>1300</v>
      </c>
      <c r="B13" s="77">
        <v>65917</v>
      </c>
      <c r="C13" s="77">
        <v>31042</v>
      </c>
      <c r="D13" s="77"/>
      <c r="E13" s="128" t="s">
        <v>1301</v>
      </c>
      <c r="F13" s="81"/>
      <c r="G13" s="81"/>
      <c r="H13" s="81"/>
    </row>
    <row r="14" spans="1:8" s="121" customFormat="1" ht="21" customHeight="1">
      <c r="A14" s="127" t="s">
        <v>1302</v>
      </c>
      <c r="B14" s="114">
        <v>204000</v>
      </c>
      <c r="C14" s="77">
        <v>123600</v>
      </c>
      <c r="D14" s="77"/>
      <c r="E14" s="128" t="s">
        <v>1303</v>
      </c>
      <c r="F14" s="81"/>
      <c r="G14" s="81"/>
      <c r="H14" s="81"/>
    </row>
    <row r="15" spans="1:8" s="123" customFormat="1" ht="21" customHeight="1">
      <c r="A15" s="127" t="s">
        <v>1304</v>
      </c>
      <c r="B15" s="77"/>
      <c r="C15" s="77"/>
      <c r="D15" s="77"/>
      <c r="E15" s="128" t="s">
        <v>1305</v>
      </c>
      <c r="F15" s="81">
        <v>129496</v>
      </c>
      <c r="G15" s="81">
        <v>4521</v>
      </c>
      <c r="H15" s="81"/>
    </row>
    <row r="16" spans="1:8" s="121" customFormat="1" ht="21" customHeight="1">
      <c r="A16" s="78"/>
      <c r="B16" s="77"/>
      <c r="C16" s="77"/>
      <c r="D16" s="77"/>
      <c r="E16" s="128" t="s">
        <v>1306</v>
      </c>
      <c r="F16" s="81">
        <v>1699</v>
      </c>
      <c r="G16" s="81"/>
      <c r="H16" s="81"/>
    </row>
    <row r="17" spans="1:8" s="121" customFormat="1" ht="21" customHeight="1">
      <c r="A17" s="78"/>
      <c r="B17" s="77"/>
      <c r="C17" s="77"/>
      <c r="D17" s="77"/>
      <c r="E17" s="128" t="s">
        <v>1307</v>
      </c>
      <c r="F17" s="81">
        <v>22603</v>
      </c>
      <c r="G17" s="81">
        <v>26006</v>
      </c>
      <c r="H17" s="81"/>
    </row>
    <row r="18" spans="1:8" s="121" customFormat="1" ht="21" customHeight="1">
      <c r="A18" s="130"/>
      <c r="B18" s="81"/>
      <c r="C18" s="81"/>
      <c r="D18" s="81"/>
      <c r="E18" s="128" t="s">
        <v>1308</v>
      </c>
      <c r="F18" s="117">
        <v>1</v>
      </c>
      <c r="G18" s="117">
        <v>8</v>
      </c>
      <c r="H18" s="117"/>
    </row>
    <row r="19" spans="1:8" s="121" customFormat="1" ht="21" customHeight="1">
      <c r="A19" s="117"/>
      <c r="B19" s="81"/>
      <c r="C19" s="81"/>
      <c r="D19" s="81"/>
      <c r="E19" s="127" t="s">
        <v>1309</v>
      </c>
      <c r="F19" s="78">
        <v>3773</v>
      </c>
      <c r="G19" s="78">
        <v>2314</v>
      </c>
      <c r="H19" s="81"/>
    </row>
    <row r="20" spans="1:8" s="121" customFormat="1" ht="21" customHeight="1">
      <c r="A20" s="117"/>
      <c r="B20" s="81"/>
      <c r="C20" s="81"/>
      <c r="D20" s="131"/>
      <c r="E20" s="129" t="s">
        <v>1310</v>
      </c>
      <c r="F20" s="78">
        <v>115874</v>
      </c>
      <c r="G20" s="77">
        <v>51400</v>
      </c>
      <c r="H20" s="77"/>
    </row>
    <row r="21" spans="1:8" s="121" customFormat="1" ht="21" customHeight="1">
      <c r="A21" s="117"/>
      <c r="B21" s="81"/>
      <c r="C21" s="81"/>
      <c r="D21" s="131"/>
      <c r="E21" s="129" t="s">
        <v>1311</v>
      </c>
      <c r="F21" s="77">
        <v>4000</v>
      </c>
      <c r="G21" s="77">
        <v>123600</v>
      </c>
      <c r="H21" s="81"/>
    </row>
    <row r="22" spans="1:8" s="121" customFormat="1" ht="21" customHeight="1">
      <c r="A22" s="78"/>
      <c r="B22" s="78"/>
      <c r="C22" s="78"/>
      <c r="D22" s="78"/>
      <c r="E22" s="127" t="s">
        <v>1281</v>
      </c>
      <c r="F22" s="77">
        <v>105289</v>
      </c>
      <c r="G22" s="77">
        <f>C5-G5</f>
        <v>0</v>
      </c>
      <c r="H22" s="77"/>
    </row>
    <row r="23" spans="1:8" s="71" customFormat="1" ht="21" customHeight="1">
      <c r="A23" s="132"/>
      <c r="B23" s="132"/>
      <c r="C23" s="132"/>
      <c r="D23" s="132"/>
      <c r="E23" s="132"/>
      <c r="F23" s="132"/>
      <c r="G23" s="132"/>
      <c r="H23" s="132"/>
    </row>
    <row r="24" spans="1:8" s="71" customFormat="1" ht="21" customHeight="1">
      <c r="A24" s="132"/>
      <c r="B24" s="132"/>
      <c r="C24" s="132"/>
      <c r="D24" s="132"/>
      <c r="E24" s="132"/>
      <c r="F24" s="132"/>
      <c r="G24" s="132"/>
      <c r="H24" s="132"/>
    </row>
    <row r="25" spans="1:8" s="71" customFormat="1" ht="21" customHeight="1">
      <c r="A25" s="132"/>
      <c r="B25" s="132"/>
      <c r="C25" s="132"/>
      <c r="D25" s="132"/>
      <c r="E25" s="132"/>
      <c r="F25" s="132"/>
      <c r="G25" s="132"/>
      <c r="H25" s="132"/>
    </row>
    <row r="26" spans="1:8" s="71" customFormat="1" ht="21" customHeight="1">
      <c r="A26" s="132"/>
      <c r="B26" s="132"/>
      <c r="C26" s="132"/>
      <c r="D26" s="132"/>
      <c r="E26" s="132"/>
      <c r="F26" s="132"/>
      <c r="G26" s="132"/>
      <c r="H26" s="132"/>
    </row>
    <row r="27" spans="1:8" s="71" customFormat="1" ht="21" customHeight="1">
      <c r="A27" s="132"/>
      <c r="B27" s="132"/>
      <c r="C27" s="132"/>
      <c r="D27" s="132"/>
      <c r="E27" s="132"/>
      <c r="F27" s="132"/>
      <c r="G27" s="132"/>
      <c r="H27" s="132"/>
    </row>
    <row r="28" spans="1:8" s="71" customFormat="1" ht="21" customHeight="1">
      <c r="A28" s="132"/>
      <c r="B28" s="132"/>
      <c r="C28" s="132"/>
      <c r="D28" s="132"/>
      <c r="E28" s="132"/>
      <c r="F28" s="132"/>
      <c r="G28" s="132"/>
      <c r="H28" s="132"/>
    </row>
    <row r="29" spans="1:8" s="71" customFormat="1" ht="21" customHeight="1">
      <c r="A29" s="132"/>
      <c r="B29" s="132"/>
      <c r="C29" s="132"/>
      <c r="D29" s="132"/>
      <c r="E29" s="132"/>
      <c r="F29" s="132"/>
      <c r="G29" s="132"/>
      <c r="H29" s="132"/>
    </row>
  </sheetData>
  <sheetProtection/>
  <mergeCells count="2">
    <mergeCell ref="A2:H2"/>
    <mergeCell ref="F3:H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1" sqref="A1:IV65536"/>
    </sheetView>
  </sheetViews>
  <sheetFormatPr defaultColWidth="40.375" defaultRowHeight="14.25"/>
  <cols>
    <col min="1" max="1" width="33.125" style="295" customWidth="1"/>
    <col min="2" max="4" width="11.375" style="295" customWidth="1"/>
    <col min="5" max="5" width="8.50390625" style="295" customWidth="1"/>
    <col min="6" max="6" width="30.875" style="295" customWidth="1"/>
    <col min="7" max="10" width="10.25390625" style="295" customWidth="1"/>
    <col min="11" max="244" width="40.375" style="295" customWidth="1"/>
    <col min="245" max="245" width="33.125" style="295" customWidth="1"/>
    <col min="246" max="247" width="13.25390625" style="295" customWidth="1"/>
    <col min="248" max="248" width="13.375" style="295" customWidth="1"/>
    <col min="249" max="249" width="30.875" style="295" customWidth="1"/>
    <col min="250" max="250" width="13.25390625" style="295" customWidth="1"/>
    <col min="251" max="251" width="13.375" style="295" customWidth="1"/>
    <col min="252" max="252" width="13.00390625" style="295" customWidth="1"/>
    <col min="253" max="253" width="10.875" style="295" customWidth="1"/>
    <col min="254" max="16384" width="40.375" style="295" customWidth="1"/>
  </cols>
  <sheetData>
    <row r="1" s="295" customFormat="1" ht="20.25">
      <c r="A1" s="278" t="s">
        <v>74</v>
      </c>
    </row>
    <row r="2" spans="1:10" s="295" customFormat="1" ht="27.75" customHeight="1">
      <c r="A2" s="299" t="s">
        <v>75</v>
      </c>
      <c r="B2" s="299"/>
      <c r="C2" s="299"/>
      <c r="D2" s="299"/>
      <c r="E2" s="299"/>
      <c r="F2" s="299"/>
      <c r="G2" s="299"/>
      <c r="H2" s="299"/>
      <c r="I2" s="299"/>
      <c r="J2" s="299"/>
    </row>
    <row r="3" spans="1:10" s="295" customFormat="1" ht="15.75">
      <c r="A3" s="300"/>
      <c r="B3" s="300"/>
      <c r="C3" s="300"/>
      <c r="D3" s="300"/>
      <c r="E3" s="300"/>
      <c r="F3" s="300"/>
      <c r="G3" s="393"/>
      <c r="H3" s="323" t="s">
        <v>2</v>
      </c>
      <c r="I3" s="323"/>
      <c r="J3" s="323"/>
    </row>
    <row r="4" spans="1:10" s="296" customFormat="1" ht="30">
      <c r="A4" s="394" t="s">
        <v>3</v>
      </c>
      <c r="B4" s="316" t="s">
        <v>4</v>
      </c>
      <c r="C4" s="316" t="s">
        <v>5</v>
      </c>
      <c r="D4" s="316" t="s">
        <v>6</v>
      </c>
      <c r="E4" s="316" t="s">
        <v>7</v>
      </c>
      <c r="F4" s="394" t="s">
        <v>3</v>
      </c>
      <c r="G4" s="316" t="s">
        <v>4</v>
      </c>
      <c r="H4" s="316" t="s">
        <v>5</v>
      </c>
      <c r="I4" s="316" t="s">
        <v>6</v>
      </c>
      <c r="J4" s="316" t="s">
        <v>8</v>
      </c>
    </row>
    <row r="5" spans="1:10" s="295" customFormat="1" ht="15.75">
      <c r="A5" s="394" t="s">
        <v>9</v>
      </c>
      <c r="B5" s="77">
        <f>SUM(B6:B7,B31,B35,B36,B37)</f>
        <v>720411</v>
      </c>
      <c r="C5" s="105">
        <f>SUM(C6:C7,C31,C35,C36,C37)</f>
        <v>914259</v>
      </c>
      <c r="D5" s="105">
        <f>SUM(D6:D7,D31,D35,D36,D37)</f>
        <v>977910</v>
      </c>
      <c r="E5" s="105"/>
      <c r="F5" s="394" t="s">
        <v>10</v>
      </c>
      <c r="G5" s="106">
        <f>SUM(G6,G31:G36)</f>
        <v>720411</v>
      </c>
      <c r="H5" s="106">
        <f>SUM(H6,H31:H36)</f>
        <v>914259</v>
      </c>
      <c r="I5" s="106">
        <f>SUM(I6,I31:I37)</f>
        <v>977910</v>
      </c>
      <c r="J5" s="106"/>
    </row>
    <row r="6" spans="1:10" s="295" customFormat="1" ht="15.75">
      <c r="A6" s="395" t="s">
        <v>11</v>
      </c>
      <c r="B6" s="243"/>
      <c r="C6" s="78">
        <v>1704</v>
      </c>
      <c r="D6" s="78">
        <v>1704</v>
      </c>
      <c r="E6" s="242"/>
      <c r="F6" s="395" t="s">
        <v>12</v>
      </c>
      <c r="G6" s="243">
        <f aca="true" t="shared" si="0" ref="G6:I6">SUM(G7:G30)</f>
        <v>510143</v>
      </c>
      <c r="H6" s="243">
        <f t="shared" si="0"/>
        <v>634839</v>
      </c>
      <c r="I6" s="243">
        <f t="shared" si="0"/>
        <v>640465</v>
      </c>
      <c r="J6" s="303">
        <f>I6/552846-1</f>
        <v>0.15848717364329312</v>
      </c>
    </row>
    <row r="7" spans="1:10" s="295" customFormat="1" ht="15.75">
      <c r="A7" s="395" t="s">
        <v>13</v>
      </c>
      <c r="B7" s="106">
        <f>SUM(B8,B23)</f>
        <v>223800</v>
      </c>
      <c r="C7" s="105">
        <f>SUM(C8,C23)</f>
        <v>223800</v>
      </c>
      <c r="D7" s="105">
        <f>SUM(D8,D23)</f>
        <v>225660</v>
      </c>
      <c r="E7" s="303">
        <v>0.142</v>
      </c>
      <c r="F7" s="396" t="s">
        <v>14</v>
      </c>
      <c r="G7" s="118">
        <v>26280</v>
      </c>
      <c r="H7" s="117">
        <v>45806</v>
      </c>
      <c r="I7" s="244">
        <v>34922</v>
      </c>
      <c r="J7" s="244"/>
    </row>
    <row r="8" spans="1:10" s="295" customFormat="1" ht="15.75">
      <c r="A8" s="243" t="s">
        <v>15</v>
      </c>
      <c r="B8" s="243">
        <f>SUM(B9:B22)</f>
        <v>157700</v>
      </c>
      <c r="C8" s="242">
        <f>SUM(C9:C22)</f>
        <v>105000</v>
      </c>
      <c r="D8" s="242">
        <f>SUM(D9:D22)</f>
        <v>106859</v>
      </c>
      <c r="E8" s="303">
        <v>-0.198</v>
      </c>
      <c r="F8" s="396" t="s">
        <v>16</v>
      </c>
      <c r="G8" s="118">
        <v>0</v>
      </c>
      <c r="H8" s="117">
        <v>0</v>
      </c>
      <c r="I8" s="244">
        <v>0</v>
      </c>
      <c r="J8" s="244"/>
    </row>
    <row r="9" spans="1:10" s="295" customFormat="1" ht="15.75">
      <c r="A9" s="396" t="s">
        <v>17</v>
      </c>
      <c r="B9" s="247">
        <v>78000</v>
      </c>
      <c r="C9" s="117">
        <v>44000</v>
      </c>
      <c r="D9" s="247">
        <v>45725</v>
      </c>
      <c r="E9" s="397"/>
      <c r="F9" s="396" t="s">
        <v>18</v>
      </c>
      <c r="G9" s="118">
        <v>18746</v>
      </c>
      <c r="H9" s="117">
        <v>20086</v>
      </c>
      <c r="I9" s="244">
        <v>21384</v>
      </c>
      <c r="J9" s="244"/>
    </row>
    <row r="10" spans="1:10" s="295" customFormat="1" ht="15.75">
      <c r="A10" s="396" t="s">
        <v>19</v>
      </c>
      <c r="B10" s="247"/>
      <c r="C10" s="117"/>
      <c r="D10" s="247"/>
      <c r="E10" s="397"/>
      <c r="F10" s="396" t="s">
        <v>20</v>
      </c>
      <c r="G10" s="118">
        <v>146515</v>
      </c>
      <c r="H10" s="117">
        <v>154314</v>
      </c>
      <c r="I10" s="244">
        <v>155456</v>
      </c>
      <c r="J10" s="244"/>
    </row>
    <row r="11" spans="1:10" s="295" customFormat="1" ht="15.75">
      <c r="A11" s="396" t="s">
        <v>21</v>
      </c>
      <c r="B11" s="247">
        <v>20500</v>
      </c>
      <c r="C11" s="117">
        <v>12100</v>
      </c>
      <c r="D11" s="247">
        <v>12208</v>
      </c>
      <c r="E11" s="397"/>
      <c r="F11" s="396" t="s">
        <v>22</v>
      </c>
      <c r="G11" s="118">
        <v>3767</v>
      </c>
      <c r="H11" s="117">
        <v>3800</v>
      </c>
      <c r="I11" s="244">
        <v>3780</v>
      </c>
      <c r="J11" s="244"/>
    </row>
    <row r="12" spans="1:10" s="295" customFormat="1" ht="15.75">
      <c r="A12" s="396" t="s">
        <v>23</v>
      </c>
      <c r="B12" s="247">
        <v>19500</v>
      </c>
      <c r="C12" s="117">
        <v>17300</v>
      </c>
      <c r="D12" s="247">
        <v>17993</v>
      </c>
      <c r="E12" s="397"/>
      <c r="F12" s="396" t="s">
        <v>24</v>
      </c>
      <c r="G12" s="118">
        <v>7526</v>
      </c>
      <c r="H12" s="117">
        <v>8182</v>
      </c>
      <c r="I12" s="244">
        <v>8060</v>
      </c>
      <c r="J12" s="244"/>
    </row>
    <row r="13" spans="1:10" s="295" customFormat="1" ht="15.75">
      <c r="A13" s="396" t="s">
        <v>25</v>
      </c>
      <c r="B13" s="247">
        <v>3800</v>
      </c>
      <c r="C13" s="117">
        <v>2500</v>
      </c>
      <c r="D13" s="247">
        <v>2483</v>
      </c>
      <c r="E13" s="397"/>
      <c r="F13" s="396" t="s">
        <v>26</v>
      </c>
      <c r="G13" s="118">
        <v>76898</v>
      </c>
      <c r="H13" s="117">
        <v>84309</v>
      </c>
      <c r="I13" s="244">
        <v>77713</v>
      </c>
      <c r="J13" s="244"/>
    </row>
    <row r="14" spans="1:10" s="295" customFormat="1" ht="15.75">
      <c r="A14" s="396" t="s">
        <v>27</v>
      </c>
      <c r="B14" s="247">
        <v>6600</v>
      </c>
      <c r="C14" s="117">
        <v>4400</v>
      </c>
      <c r="D14" s="247">
        <v>4358</v>
      </c>
      <c r="E14" s="397"/>
      <c r="F14" s="396" t="s">
        <v>28</v>
      </c>
      <c r="G14" s="249">
        <v>49780</v>
      </c>
      <c r="H14" s="117">
        <v>66656</v>
      </c>
      <c r="I14" s="244">
        <v>52766</v>
      </c>
      <c r="J14" s="244"/>
    </row>
    <row r="15" spans="1:10" s="295" customFormat="1" ht="15.75">
      <c r="A15" s="396" t="s">
        <v>29</v>
      </c>
      <c r="B15" s="247">
        <v>7000</v>
      </c>
      <c r="C15" s="117">
        <v>6200</v>
      </c>
      <c r="D15" s="247">
        <v>5743</v>
      </c>
      <c r="E15" s="397"/>
      <c r="F15" s="396" t="s">
        <v>30</v>
      </c>
      <c r="G15" s="249">
        <v>16331</v>
      </c>
      <c r="H15" s="117">
        <v>25210</v>
      </c>
      <c r="I15" s="244">
        <v>24231</v>
      </c>
      <c r="J15" s="244"/>
    </row>
    <row r="16" spans="1:10" s="295" customFormat="1" ht="15.75">
      <c r="A16" s="396" t="s">
        <v>31</v>
      </c>
      <c r="B16" s="247">
        <v>3000</v>
      </c>
      <c r="C16" s="117">
        <v>2400</v>
      </c>
      <c r="D16" s="247">
        <v>2267</v>
      </c>
      <c r="E16" s="397"/>
      <c r="F16" s="396" t="s">
        <v>32</v>
      </c>
      <c r="G16" s="249">
        <v>4289</v>
      </c>
      <c r="H16" s="117">
        <v>17815</v>
      </c>
      <c r="I16" s="244">
        <v>16697</v>
      </c>
      <c r="J16" s="244"/>
    </row>
    <row r="17" spans="1:10" s="295" customFormat="1" ht="15.75">
      <c r="A17" s="396" t="s">
        <v>33</v>
      </c>
      <c r="B17" s="247">
        <v>3200</v>
      </c>
      <c r="C17" s="117">
        <v>5200</v>
      </c>
      <c r="D17" s="247">
        <v>4303</v>
      </c>
      <c r="E17" s="397"/>
      <c r="F17" s="396" t="s">
        <v>34</v>
      </c>
      <c r="G17" s="249">
        <v>96797</v>
      </c>
      <c r="H17" s="117">
        <v>91552</v>
      </c>
      <c r="I17" s="244">
        <v>83557</v>
      </c>
      <c r="J17" s="244"/>
    </row>
    <row r="18" spans="1:10" s="295" customFormat="1" ht="15.75">
      <c r="A18" s="396" t="s">
        <v>35</v>
      </c>
      <c r="B18" s="247">
        <v>4000</v>
      </c>
      <c r="C18" s="117">
        <v>1700</v>
      </c>
      <c r="D18" s="247">
        <v>1719</v>
      </c>
      <c r="E18" s="397"/>
      <c r="F18" s="396" t="s">
        <v>36</v>
      </c>
      <c r="G18" s="249">
        <v>14682</v>
      </c>
      <c r="H18" s="117">
        <v>36424</v>
      </c>
      <c r="I18" s="244">
        <v>61744</v>
      </c>
      <c r="J18" s="244"/>
    </row>
    <row r="19" spans="1:10" s="295" customFormat="1" ht="15.75">
      <c r="A19" s="396" t="s">
        <v>37</v>
      </c>
      <c r="B19" s="247">
        <v>600</v>
      </c>
      <c r="C19" s="117">
        <v>400</v>
      </c>
      <c r="D19" s="247">
        <v>407</v>
      </c>
      <c r="E19" s="397"/>
      <c r="F19" s="396" t="s">
        <v>38</v>
      </c>
      <c r="G19" s="249">
        <v>5285</v>
      </c>
      <c r="H19" s="117">
        <v>17474</v>
      </c>
      <c r="I19" s="244">
        <v>29842</v>
      </c>
      <c r="J19" s="244"/>
    </row>
    <row r="20" spans="1:10" s="295" customFormat="1" ht="15.75">
      <c r="A20" s="396" t="s">
        <v>39</v>
      </c>
      <c r="B20" s="247">
        <v>3500</v>
      </c>
      <c r="C20" s="117">
        <v>2300</v>
      </c>
      <c r="D20" s="247">
        <v>2277</v>
      </c>
      <c r="E20" s="397"/>
      <c r="F20" s="396" t="s">
        <v>40</v>
      </c>
      <c r="G20" s="249">
        <v>618</v>
      </c>
      <c r="H20" s="117">
        <v>1084</v>
      </c>
      <c r="I20" s="244">
        <v>1957</v>
      </c>
      <c r="J20" s="244"/>
    </row>
    <row r="21" spans="1:10" s="295" customFormat="1" ht="15.75">
      <c r="A21" s="396" t="s">
        <v>41</v>
      </c>
      <c r="B21" s="247">
        <v>8000</v>
      </c>
      <c r="C21" s="117">
        <v>6500</v>
      </c>
      <c r="D21" s="247">
        <v>7381</v>
      </c>
      <c r="E21" s="397"/>
      <c r="F21" s="396" t="s">
        <v>42</v>
      </c>
      <c r="G21" s="249">
        <v>130</v>
      </c>
      <c r="H21" s="117">
        <v>130</v>
      </c>
      <c r="I21" s="244">
        <v>70</v>
      </c>
      <c r="J21" s="244"/>
    </row>
    <row r="22" spans="1:10" s="295" customFormat="1" ht="15.75">
      <c r="A22" s="396" t="s">
        <v>43</v>
      </c>
      <c r="B22" s="117"/>
      <c r="C22" s="247"/>
      <c r="D22" s="247">
        <v>-5</v>
      </c>
      <c r="E22" s="244"/>
      <c r="F22" s="396" t="s">
        <v>44</v>
      </c>
      <c r="G22" s="118">
        <v>0</v>
      </c>
      <c r="H22" s="117">
        <v>0</v>
      </c>
      <c r="I22" s="244">
        <v>0</v>
      </c>
      <c r="J22" s="244"/>
    </row>
    <row r="23" spans="1:10" s="295" customFormat="1" ht="15.75">
      <c r="A23" s="243" t="s">
        <v>45</v>
      </c>
      <c r="B23" s="243">
        <f>SUM(B24:B30)</f>
        <v>66100</v>
      </c>
      <c r="C23" s="242">
        <f>SUM(C24:C30)</f>
        <v>118800</v>
      </c>
      <c r="D23" s="242">
        <f>SUM(D24:D30)</f>
        <v>118801</v>
      </c>
      <c r="E23" s="303">
        <f>D23/60117-1</f>
        <v>0.976163148527039</v>
      </c>
      <c r="F23" s="396" t="s">
        <v>46</v>
      </c>
      <c r="G23" s="118">
        <v>2999</v>
      </c>
      <c r="H23" s="117">
        <v>14549</v>
      </c>
      <c r="I23" s="244">
        <v>8104</v>
      </c>
      <c r="J23" s="244"/>
    </row>
    <row r="24" spans="1:10" s="295" customFormat="1" ht="15.75">
      <c r="A24" s="244" t="s">
        <v>47</v>
      </c>
      <c r="B24" s="247">
        <v>6500</v>
      </c>
      <c r="C24" s="117">
        <v>4383</v>
      </c>
      <c r="D24" s="247">
        <v>4762</v>
      </c>
      <c r="E24" s="244"/>
      <c r="F24" s="396" t="s">
        <v>48</v>
      </c>
      <c r="G24" s="118">
        <v>16033</v>
      </c>
      <c r="H24" s="117">
        <v>28737</v>
      </c>
      <c r="I24" s="244">
        <v>36587</v>
      </c>
      <c r="J24" s="244"/>
    </row>
    <row r="25" spans="1:10" s="295" customFormat="1" ht="15.75">
      <c r="A25" s="244" t="s">
        <v>49</v>
      </c>
      <c r="B25" s="247">
        <v>2907</v>
      </c>
      <c r="C25" s="117">
        <v>1623</v>
      </c>
      <c r="D25" s="247">
        <v>2221</v>
      </c>
      <c r="E25" s="244"/>
      <c r="F25" s="396" t="s">
        <v>50</v>
      </c>
      <c r="G25" s="118">
        <v>607</v>
      </c>
      <c r="H25" s="117">
        <v>607</v>
      </c>
      <c r="I25" s="244">
        <v>762</v>
      </c>
      <c r="J25" s="244"/>
    </row>
    <row r="26" spans="1:10" s="295" customFormat="1" ht="15.75">
      <c r="A26" s="244" t="s">
        <v>51</v>
      </c>
      <c r="B26" s="247">
        <v>3382</v>
      </c>
      <c r="C26" s="117">
        <v>2490</v>
      </c>
      <c r="D26" s="247">
        <v>3310</v>
      </c>
      <c r="E26" s="244"/>
      <c r="F26" s="396" t="s">
        <v>52</v>
      </c>
      <c r="G26" s="118">
        <v>1419</v>
      </c>
      <c r="H26" s="117">
        <v>2083</v>
      </c>
      <c r="I26" s="244">
        <v>7043</v>
      </c>
      <c r="J26" s="244"/>
    </row>
    <row r="27" spans="1:10" s="295" customFormat="1" ht="15.75">
      <c r="A27" s="244" t="s">
        <v>53</v>
      </c>
      <c r="B27" s="247"/>
      <c r="C27" s="117"/>
      <c r="D27" s="247"/>
      <c r="E27" s="244"/>
      <c r="F27" s="396" t="s">
        <v>54</v>
      </c>
      <c r="G27" s="118">
        <v>0</v>
      </c>
      <c r="H27" s="117">
        <v>0</v>
      </c>
      <c r="I27" s="244">
        <v>0</v>
      </c>
      <c r="J27" s="244"/>
    </row>
    <row r="28" spans="1:10" s="295" customFormat="1" ht="15.75">
      <c r="A28" s="244" t="s">
        <v>55</v>
      </c>
      <c r="B28" s="247">
        <v>52121</v>
      </c>
      <c r="C28" s="117">
        <f>75276+33778</f>
        <v>109054</v>
      </c>
      <c r="D28" s="247">
        <v>107258</v>
      </c>
      <c r="E28" s="244"/>
      <c r="F28" s="396" t="s">
        <v>56</v>
      </c>
      <c r="G28" s="118">
        <v>15794</v>
      </c>
      <c r="H28" s="117">
        <v>16014</v>
      </c>
      <c r="I28" s="244">
        <v>15783</v>
      </c>
      <c r="J28" s="244"/>
    </row>
    <row r="29" spans="1:10" s="295" customFormat="1" ht="15.75">
      <c r="A29" s="251" t="s">
        <v>57</v>
      </c>
      <c r="B29" s="247">
        <v>840</v>
      </c>
      <c r="C29" s="117">
        <v>1100</v>
      </c>
      <c r="D29" s="247">
        <v>1100</v>
      </c>
      <c r="E29" s="244"/>
      <c r="F29" s="396" t="s">
        <v>58</v>
      </c>
      <c r="G29" s="118">
        <v>7</v>
      </c>
      <c r="H29" s="117">
        <v>7</v>
      </c>
      <c r="I29" s="243">
        <v>7</v>
      </c>
      <c r="J29" s="244"/>
    </row>
    <row r="30" spans="1:10" s="295" customFormat="1" ht="15.75">
      <c r="A30" s="244" t="s">
        <v>59</v>
      </c>
      <c r="B30" s="247">
        <v>350</v>
      </c>
      <c r="C30" s="117">
        <v>150</v>
      </c>
      <c r="D30" s="247">
        <v>150</v>
      </c>
      <c r="E30" s="244"/>
      <c r="F30" s="396" t="s">
        <v>60</v>
      </c>
      <c r="G30" s="118">
        <v>5640</v>
      </c>
      <c r="H30" s="117">
        <v>0</v>
      </c>
      <c r="I30" s="244"/>
      <c r="J30" s="243"/>
    </row>
    <row r="31" spans="1:10" s="295" customFormat="1" ht="15.75">
      <c r="A31" s="243" t="s">
        <v>61</v>
      </c>
      <c r="B31" s="243">
        <f>SUM(B32:B34)</f>
        <v>278244</v>
      </c>
      <c r="C31" s="242">
        <f>SUM(C32:C34)</f>
        <v>462017</v>
      </c>
      <c r="D31" s="242">
        <f>SUM(D32:D34)</f>
        <v>466773</v>
      </c>
      <c r="E31" s="243"/>
      <c r="F31" s="243" t="s">
        <v>62</v>
      </c>
      <c r="G31" s="65">
        <v>35411</v>
      </c>
      <c r="H31" s="398">
        <v>35563</v>
      </c>
      <c r="I31" s="78">
        <v>29401</v>
      </c>
      <c r="J31" s="243"/>
    </row>
    <row r="32" spans="1:10" s="300" customFormat="1" ht="15.75">
      <c r="A32" s="396" t="s">
        <v>63</v>
      </c>
      <c r="B32" s="247">
        <v>4807</v>
      </c>
      <c r="C32" s="117">
        <v>4807</v>
      </c>
      <c r="D32" s="117">
        <v>4807</v>
      </c>
      <c r="E32" s="244"/>
      <c r="F32" s="395" t="s">
        <v>64</v>
      </c>
      <c r="G32" s="65">
        <v>122000</v>
      </c>
      <c r="H32" s="398">
        <v>122000</v>
      </c>
      <c r="I32" s="242">
        <v>122200</v>
      </c>
      <c r="J32" s="243"/>
    </row>
    <row r="33" spans="1:10" s="295" customFormat="1" ht="15.75">
      <c r="A33" s="396" t="s">
        <v>65</v>
      </c>
      <c r="B33" s="247">
        <v>244316</v>
      </c>
      <c r="C33" s="117">
        <f>375109-85</f>
        <v>375024</v>
      </c>
      <c r="D33" s="117">
        <v>382613</v>
      </c>
      <c r="E33" s="244"/>
      <c r="F33" s="319" t="s">
        <v>66</v>
      </c>
      <c r="G33" s="65"/>
      <c r="H33" s="398">
        <v>44000</v>
      </c>
      <c r="I33" s="243"/>
      <c r="J33" s="243"/>
    </row>
    <row r="34" spans="1:10" s="295" customFormat="1" ht="15.75">
      <c r="A34" s="396" t="s">
        <v>67</v>
      </c>
      <c r="B34" s="247">
        <v>29121</v>
      </c>
      <c r="C34" s="117">
        <v>82186</v>
      </c>
      <c r="D34" s="117">
        <v>79353</v>
      </c>
      <c r="E34" s="244"/>
      <c r="F34" s="80" t="s">
        <v>76</v>
      </c>
      <c r="G34" s="65">
        <f>53441-584</f>
        <v>52857</v>
      </c>
      <c r="H34" s="398">
        <v>77857</v>
      </c>
      <c r="I34" s="243">
        <v>73838</v>
      </c>
      <c r="J34" s="400"/>
    </row>
    <row r="35" spans="1:10" s="295" customFormat="1" ht="15.75">
      <c r="A35" s="243" t="s">
        <v>69</v>
      </c>
      <c r="B35" s="78">
        <v>122000</v>
      </c>
      <c r="C35" s="78">
        <v>166000</v>
      </c>
      <c r="D35" s="78">
        <v>166000</v>
      </c>
      <c r="E35" s="243"/>
      <c r="F35" s="319" t="s">
        <v>77</v>
      </c>
      <c r="G35" s="399"/>
      <c r="H35" s="399"/>
      <c r="I35" s="242">
        <v>42905</v>
      </c>
      <c r="J35" s="244"/>
    </row>
    <row r="36" spans="1:10" s="295" customFormat="1" ht="15.75">
      <c r="A36" s="243" t="s">
        <v>71</v>
      </c>
      <c r="B36" s="78">
        <v>1367</v>
      </c>
      <c r="C36" s="78">
        <v>1367</v>
      </c>
      <c r="D36" s="78">
        <v>899</v>
      </c>
      <c r="E36" s="243"/>
      <c r="F36" s="319" t="s">
        <v>78</v>
      </c>
      <c r="G36" s="244"/>
      <c r="H36" s="244"/>
      <c r="I36" s="244"/>
      <c r="J36" s="244"/>
    </row>
    <row r="37" spans="1:10" s="295" customFormat="1" ht="15.75">
      <c r="A37" s="243" t="s">
        <v>73</v>
      </c>
      <c r="B37" s="78">
        <v>95000</v>
      </c>
      <c r="C37" s="78">
        <v>59371</v>
      </c>
      <c r="D37" s="78">
        <v>116874</v>
      </c>
      <c r="E37" s="243"/>
      <c r="F37" s="319" t="s">
        <v>79</v>
      </c>
      <c r="G37" s="244"/>
      <c r="H37" s="244"/>
      <c r="I37" s="243">
        <v>69101</v>
      </c>
      <c r="J37" s="244"/>
    </row>
  </sheetData>
  <sheetProtection/>
  <mergeCells count="2">
    <mergeCell ref="A2:J2"/>
    <mergeCell ref="H3:J3"/>
  </mergeCells>
  <printOptions/>
  <pageMargins left="0.75" right="0.75" top="1" bottom="1" header="0.51" footer="0.51"/>
  <pageSetup orientation="portrait" paperSize="9"/>
</worksheet>
</file>

<file path=xl/worksheets/sheet20.xml><?xml version="1.0" encoding="utf-8"?>
<worksheet xmlns="http://schemas.openxmlformats.org/spreadsheetml/2006/main" xmlns:r="http://schemas.openxmlformats.org/officeDocument/2006/relationships">
  <dimension ref="A1:H37"/>
  <sheetViews>
    <sheetView zoomScaleSheetLayoutView="100" workbookViewId="0" topLeftCell="A1">
      <selection activeCell="A1" sqref="A1"/>
    </sheetView>
  </sheetViews>
  <sheetFormatPr defaultColWidth="9.00390625" defaultRowHeight="21" customHeight="1"/>
  <cols>
    <col min="1" max="1" width="30.375" style="55" customWidth="1"/>
    <col min="2" max="3" width="12.875" style="55" customWidth="1"/>
    <col min="4" max="4" width="12.125" style="55" customWidth="1"/>
    <col min="5" max="5" width="32.875" style="55" customWidth="1"/>
    <col min="6" max="7" width="12.75390625" style="55" customWidth="1"/>
    <col min="8" max="8" width="11.75390625" style="55" customWidth="1"/>
    <col min="9" max="203" width="9.00390625" style="55" customWidth="1"/>
    <col min="204" max="204" width="30.375" style="55" customWidth="1"/>
    <col min="205" max="205" width="9.00390625" style="55" hidden="1" customWidth="1"/>
    <col min="206" max="207" width="12.875" style="55" customWidth="1"/>
    <col min="208" max="208" width="12.125" style="55" customWidth="1"/>
    <col min="209" max="209" width="32.875" style="55" customWidth="1"/>
    <col min="210" max="210" width="9.00390625" style="55" hidden="1" customWidth="1"/>
    <col min="211" max="212" width="12.75390625" style="55" customWidth="1"/>
    <col min="213" max="213" width="11.75390625" style="55" customWidth="1"/>
    <col min="214" max="246" width="9.00390625" style="55" customWidth="1"/>
  </cols>
  <sheetData>
    <row r="1" spans="1:3" s="55" customFormat="1" ht="20.25">
      <c r="A1" s="57" t="s">
        <v>2129</v>
      </c>
      <c r="B1" s="101"/>
      <c r="C1" s="101"/>
    </row>
    <row r="2" spans="1:8" s="55" customFormat="1" ht="24.75" customHeight="1">
      <c r="A2" s="58" t="s">
        <v>2130</v>
      </c>
      <c r="B2" s="58"/>
      <c r="C2" s="58"/>
      <c r="D2" s="58"/>
      <c r="E2" s="58"/>
      <c r="F2" s="58"/>
      <c r="G2" s="58"/>
      <c r="H2" s="58"/>
    </row>
    <row r="3" spans="1:8" s="55" customFormat="1" ht="21" customHeight="1">
      <c r="A3" s="59"/>
      <c r="B3" s="59"/>
      <c r="C3" s="59"/>
      <c r="D3" s="59"/>
      <c r="E3" s="59"/>
      <c r="F3" s="102" t="s">
        <v>1210</v>
      </c>
      <c r="G3" s="60"/>
      <c r="H3" s="60"/>
    </row>
    <row r="4" spans="1:8" s="56" customFormat="1" ht="30">
      <c r="A4" s="103" t="s">
        <v>1284</v>
      </c>
      <c r="B4" s="63" t="s">
        <v>1577</v>
      </c>
      <c r="C4" s="104" t="s">
        <v>4</v>
      </c>
      <c r="D4" s="104" t="s">
        <v>1285</v>
      </c>
      <c r="E4" s="103" t="s">
        <v>1284</v>
      </c>
      <c r="F4" s="63" t="s">
        <v>1577</v>
      </c>
      <c r="G4" s="104" t="s">
        <v>4</v>
      </c>
      <c r="H4" s="104" t="s">
        <v>1285</v>
      </c>
    </row>
    <row r="5" spans="1:8" s="56" customFormat="1" ht="27" customHeight="1">
      <c r="A5" s="103" t="s">
        <v>1286</v>
      </c>
      <c r="B5" s="105">
        <f>SUM(B6:B7,B13,B14,B15,B16)</f>
        <v>548723</v>
      </c>
      <c r="C5" s="77">
        <f>SUM(C6:C7,C13,C14)</f>
        <v>408997</v>
      </c>
      <c r="D5" s="64"/>
      <c r="E5" s="103" t="s">
        <v>1287</v>
      </c>
      <c r="F5" s="106">
        <f>SUM(F6,F19,F20,F21,F22,F23)</f>
        <v>548723</v>
      </c>
      <c r="G5" s="64">
        <f>SUM(G6,G19,G20,G21,G22)</f>
        <v>408997</v>
      </c>
      <c r="H5" s="64"/>
    </row>
    <row r="6" spans="1:8" s="55" customFormat="1" ht="21" customHeight="1">
      <c r="A6" s="68" t="s">
        <v>1270</v>
      </c>
      <c r="B6" s="106">
        <v>191940</v>
      </c>
      <c r="C6" s="107">
        <f>F23</f>
        <v>104355</v>
      </c>
      <c r="D6" s="64"/>
      <c r="E6" s="68" t="s">
        <v>1288</v>
      </c>
      <c r="F6" s="106">
        <f>SUM(F7:F18)</f>
        <v>318048</v>
      </c>
      <c r="G6" s="64">
        <f>SUM(G7:G18)</f>
        <v>226683</v>
      </c>
      <c r="H6" s="108">
        <f>G6/F6-1</f>
        <v>-0.287267959553275</v>
      </c>
    </row>
    <row r="7" spans="1:8" s="55" customFormat="1" ht="21" customHeight="1">
      <c r="A7" s="68" t="s">
        <v>1289</v>
      </c>
      <c r="B7" s="105">
        <f>SUM(B8:B12)</f>
        <v>86866</v>
      </c>
      <c r="C7" s="77">
        <f>SUM(C8:C12)</f>
        <v>150000</v>
      </c>
      <c r="D7" s="108">
        <f>C7/B7-1</f>
        <v>0.726797596297746</v>
      </c>
      <c r="E7" s="109" t="s">
        <v>1290</v>
      </c>
      <c r="F7" s="110"/>
      <c r="G7" s="70"/>
      <c r="H7" s="70"/>
    </row>
    <row r="8" spans="1:8" s="55" customFormat="1" ht="21" customHeight="1">
      <c r="A8" s="109" t="s">
        <v>1271</v>
      </c>
      <c r="B8" s="111">
        <v>71085</v>
      </c>
      <c r="C8" s="81">
        <v>138000</v>
      </c>
      <c r="D8" s="70"/>
      <c r="E8" s="109" t="s">
        <v>1291</v>
      </c>
      <c r="F8" s="110"/>
      <c r="G8" s="70"/>
      <c r="H8" s="70"/>
    </row>
    <row r="9" spans="1:8" s="55" customFormat="1" ht="21" customHeight="1">
      <c r="A9" s="109" t="s">
        <v>1292</v>
      </c>
      <c r="B9" s="112">
        <v>15418</v>
      </c>
      <c r="C9" s="81">
        <v>11350</v>
      </c>
      <c r="D9" s="70"/>
      <c r="E9" s="109" t="s">
        <v>1293</v>
      </c>
      <c r="F9" s="110">
        <v>755</v>
      </c>
      <c r="G9" s="70">
        <v>4675</v>
      </c>
      <c r="H9" s="70"/>
    </row>
    <row r="10" spans="1:8" s="55" customFormat="1" ht="21" customHeight="1">
      <c r="A10" s="109" t="s">
        <v>1294</v>
      </c>
      <c r="B10" s="112">
        <v>300</v>
      </c>
      <c r="C10" s="81">
        <v>370</v>
      </c>
      <c r="D10" s="70"/>
      <c r="E10" s="109" t="s">
        <v>1295</v>
      </c>
      <c r="F10" s="110">
        <v>121525</v>
      </c>
      <c r="G10" s="70">
        <v>101997</v>
      </c>
      <c r="H10" s="70"/>
    </row>
    <row r="11" spans="1:8" s="55" customFormat="1" ht="21" customHeight="1">
      <c r="A11" s="109" t="s">
        <v>1296</v>
      </c>
      <c r="B11" s="112">
        <v>63</v>
      </c>
      <c r="C11" s="81">
        <v>100</v>
      </c>
      <c r="D11" s="70"/>
      <c r="E11" s="109" t="s">
        <v>1297</v>
      </c>
      <c r="F11" s="110">
        <v>42097</v>
      </c>
      <c r="G11" s="70">
        <v>89476</v>
      </c>
      <c r="H11" s="70"/>
    </row>
    <row r="12" spans="1:8" s="55" customFormat="1" ht="21" customHeight="1">
      <c r="A12" s="109" t="s">
        <v>1298</v>
      </c>
      <c r="B12" s="112"/>
      <c r="C12" s="81">
        <v>180</v>
      </c>
      <c r="D12" s="70"/>
      <c r="E12" s="109" t="s">
        <v>1299</v>
      </c>
      <c r="F12" s="110">
        <v>0</v>
      </c>
      <c r="G12" s="70"/>
      <c r="H12" s="70"/>
    </row>
    <row r="13" spans="1:8" s="55" customFormat="1" ht="21" customHeight="1">
      <c r="A13" s="113" t="s">
        <v>1300</v>
      </c>
      <c r="B13" s="77">
        <v>65917</v>
      </c>
      <c r="C13" s="77">
        <v>31042</v>
      </c>
      <c r="D13" s="70"/>
      <c r="E13" s="109" t="s">
        <v>1301</v>
      </c>
      <c r="F13" s="110">
        <v>0</v>
      </c>
      <c r="G13" s="70"/>
      <c r="H13" s="70"/>
    </row>
    <row r="14" spans="1:8" s="55" customFormat="1" ht="21" customHeight="1">
      <c r="A14" s="68" t="s">
        <v>1302</v>
      </c>
      <c r="B14" s="114">
        <v>204000</v>
      </c>
      <c r="C14" s="77">
        <v>123600</v>
      </c>
      <c r="D14" s="70"/>
      <c r="E14" s="109" t="s">
        <v>1303</v>
      </c>
      <c r="F14" s="110">
        <v>0</v>
      </c>
      <c r="G14" s="70"/>
      <c r="H14" s="70"/>
    </row>
    <row r="15" spans="1:8" s="100" customFormat="1" ht="21" customHeight="1">
      <c r="A15" s="115" t="s">
        <v>1304</v>
      </c>
      <c r="B15" s="105"/>
      <c r="C15" s="77"/>
      <c r="D15" s="64"/>
      <c r="E15" s="109" t="s">
        <v>1305</v>
      </c>
      <c r="F15" s="110">
        <v>129368</v>
      </c>
      <c r="G15" s="70">
        <v>4521</v>
      </c>
      <c r="H15" s="70"/>
    </row>
    <row r="16" spans="1:8" s="55" customFormat="1" ht="21" customHeight="1">
      <c r="A16" s="65"/>
      <c r="B16" s="64"/>
      <c r="C16" s="64"/>
      <c r="D16" s="64"/>
      <c r="E16" s="109" t="s">
        <v>1306</v>
      </c>
      <c r="F16" s="81">
        <v>1699</v>
      </c>
      <c r="G16" s="70"/>
      <c r="H16" s="70"/>
    </row>
    <row r="17" spans="1:8" s="55" customFormat="1" ht="21" customHeight="1">
      <c r="A17" s="65"/>
      <c r="B17" s="64"/>
      <c r="C17" s="64"/>
      <c r="D17" s="64"/>
      <c r="E17" s="109" t="s">
        <v>1307</v>
      </c>
      <c r="F17" s="81">
        <v>22603</v>
      </c>
      <c r="G17" s="81">
        <v>26006</v>
      </c>
      <c r="H17" s="70"/>
    </row>
    <row r="18" spans="1:8" s="55" customFormat="1" ht="21" customHeight="1">
      <c r="A18" s="116"/>
      <c r="B18" s="70"/>
      <c r="C18" s="70"/>
      <c r="D18" s="70"/>
      <c r="E18" s="109" t="s">
        <v>1308</v>
      </c>
      <c r="F18" s="81">
        <v>1</v>
      </c>
      <c r="G18" s="117">
        <v>8</v>
      </c>
      <c r="H18" s="65"/>
    </row>
    <row r="19" spans="1:8" s="55" customFormat="1" ht="21" customHeight="1">
      <c r="A19" s="118"/>
      <c r="B19" s="70"/>
      <c r="C19" s="70"/>
      <c r="D19" s="70"/>
      <c r="E19" s="68" t="s">
        <v>1309</v>
      </c>
      <c r="F19" s="78">
        <v>3773</v>
      </c>
      <c r="G19" s="78">
        <v>2314</v>
      </c>
      <c r="H19" s="64"/>
    </row>
    <row r="20" spans="1:8" s="55" customFormat="1" ht="21" customHeight="1">
      <c r="A20" s="118"/>
      <c r="B20" s="70"/>
      <c r="C20" s="70"/>
      <c r="D20" s="119"/>
      <c r="E20" s="113" t="s">
        <v>1310</v>
      </c>
      <c r="F20" s="78">
        <v>115874</v>
      </c>
      <c r="G20" s="77">
        <v>51400</v>
      </c>
      <c r="H20" s="64"/>
    </row>
    <row r="21" spans="1:8" s="55" customFormat="1" ht="21" customHeight="1">
      <c r="A21" s="118"/>
      <c r="B21" s="70"/>
      <c r="C21" s="70"/>
      <c r="D21" s="119"/>
      <c r="E21" s="113" t="s">
        <v>1311</v>
      </c>
      <c r="F21" s="105">
        <v>4000</v>
      </c>
      <c r="G21" s="77">
        <v>123600</v>
      </c>
      <c r="H21" s="70"/>
    </row>
    <row r="22" spans="1:8" s="55" customFormat="1" ht="21" customHeight="1">
      <c r="A22" s="118"/>
      <c r="B22" s="65"/>
      <c r="C22" s="65"/>
      <c r="D22" s="65"/>
      <c r="E22" s="113" t="s">
        <v>1312</v>
      </c>
      <c r="F22" s="106">
        <v>2673</v>
      </c>
      <c r="G22" s="77">
        <v>5000</v>
      </c>
      <c r="H22" s="64"/>
    </row>
    <row r="23" spans="1:8" s="100" customFormat="1" ht="21" customHeight="1">
      <c r="A23" s="65"/>
      <c r="B23" s="65"/>
      <c r="C23" s="65"/>
      <c r="D23" s="65"/>
      <c r="E23" s="68" t="s">
        <v>1313</v>
      </c>
      <c r="F23" s="106">
        <v>104355</v>
      </c>
      <c r="G23" s="64">
        <f>C5-G5</f>
        <v>0</v>
      </c>
      <c r="H23" s="64"/>
    </row>
    <row r="24" spans="1:8" s="55" customFormat="1" ht="21" customHeight="1">
      <c r="A24" s="120"/>
      <c r="B24" s="120"/>
      <c r="C24" s="120"/>
      <c r="D24" s="120"/>
      <c r="E24" s="120"/>
      <c r="F24" s="120"/>
      <c r="G24" s="120"/>
      <c r="H24" s="120"/>
    </row>
    <row r="25" spans="1:8" s="55" customFormat="1" ht="21" customHeight="1">
      <c r="A25" s="120"/>
      <c r="B25" s="120"/>
      <c r="C25" s="120"/>
      <c r="D25" s="120"/>
      <c r="E25" s="120"/>
      <c r="G25" s="120"/>
      <c r="H25" s="120"/>
    </row>
    <row r="26" spans="1:8" s="55" customFormat="1" ht="21" customHeight="1">
      <c r="A26" s="120"/>
      <c r="B26" s="120"/>
      <c r="C26" s="120"/>
      <c r="D26" s="120"/>
      <c r="E26" s="120"/>
      <c r="F26" s="120"/>
      <c r="G26" s="120"/>
      <c r="H26" s="120"/>
    </row>
    <row r="27" spans="1:8" s="55" customFormat="1" ht="21" customHeight="1">
      <c r="A27" s="120"/>
      <c r="B27" s="120"/>
      <c r="C27" s="120"/>
      <c r="D27" s="120"/>
      <c r="E27" s="120"/>
      <c r="F27" s="120"/>
      <c r="G27" s="120"/>
      <c r="H27" s="120"/>
    </row>
    <row r="28" spans="1:8" s="55" customFormat="1" ht="21" customHeight="1">
      <c r="A28" s="120"/>
      <c r="B28" s="120"/>
      <c r="C28" s="120"/>
      <c r="D28" s="120"/>
      <c r="E28" s="120"/>
      <c r="F28" s="120"/>
      <c r="G28" s="120"/>
      <c r="H28" s="120"/>
    </row>
    <row r="29" spans="1:8" s="55" customFormat="1" ht="21" customHeight="1">
      <c r="A29" s="120"/>
      <c r="B29" s="120"/>
      <c r="C29" s="120"/>
      <c r="D29" s="120"/>
      <c r="E29" s="120"/>
      <c r="F29" s="120"/>
      <c r="G29" s="120"/>
      <c r="H29" s="120"/>
    </row>
    <row r="30" spans="1:8" s="55" customFormat="1" ht="21" customHeight="1">
      <c r="A30" s="120"/>
      <c r="B30" s="120"/>
      <c r="C30" s="120"/>
      <c r="D30" s="120"/>
      <c r="E30" s="120"/>
      <c r="F30" s="120"/>
      <c r="G30" s="120"/>
      <c r="H30" s="120"/>
    </row>
    <row r="31" spans="1:8" s="55" customFormat="1" ht="21" customHeight="1">
      <c r="A31" s="120"/>
      <c r="B31" s="120"/>
      <c r="C31" s="120"/>
      <c r="D31" s="120"/>
      <c r="E31" s="120"/>
      <c r="F31" s="120"/>
      <c r="G31" s="120"/>
      <c r="H31" s="120"/>
    </row>
    <row r="32" spans="1:8" s="55" customFormat="1" ht="21" customHeight="1">
      <c r="A32" s="120"/>
      <c r="B32" s="120"/>
      <c r="C32" s="120"/>
      <c r="D32" s="120"/>
      <c r="E32" s="120"/>
      <c r="F32" s="120"/>
      <c r="G32" s="120"/>
      <c r="H32" s="120"/>
    </row>
    <row r="33" spans="1:8" s="55" customFormat="1" ht="21" customHeight="1">
      <c r="A33" s="120"/>
      <c r="B33" s="120"/>
      <c r="C33" s="120"/>
      <c r="D33" s="120"/>
      <c r="E33" s="120"/>
      <c r="F33" s="120"/>
      <c r="G33" s="120"/>
      <c r="H33" s="120"/>
    </row>
    <row r="34" spans="1:8" s="55" customFormat="1" ht="21" customHeight="1">
      <c r="A34" s="120"/>
      <c r="B34" s="120"/>
      <c r="C34" s="120"/>
      <c r="D34" s="120"/>
      <c r="E34" s="120"/>
      <c r="F34" s="120"/>
      <c r="G34" s="120"/>
      <c r="H34" s="120"/>
    </row>
    <row r="35" spans="1:8" s="55" customFormat="1" ht="21" customHeight="1">
      <c r="A35" s="120"/>
      <c r="B35" s="120"/>
      <c r="C35" s="120"/>
      <c r="D35" s="120"/>
      <c r="E35" s="120"/>
      <c r="F35" s="120"/>
      <c r="G35" s="120"/>
      <c r="H35" s="120"/>
    </row>
    <row r="36" spans="1:8" s="55" customFormat="1" ht="21" customHeight="1">
      <c r="A36" s="120"/>
      <c r="B36" s="120"/>
      <c r="C36" s="120"/>
      <c r="D36" s="120"/>
      <c r="E36" s="120"/>
      <c r="F36" s="120"/>
      <c r="G36" s="120"/>
      <c r="H36" s="120"/>
    </row>
    <row r="37" spans="1:8" s="55" customFormat="1" ht="21" customHeight="1">
      <c r="A37" s="120"/>
      <c r="B37" s="120"/>
      <c r="C37" s="120"/>
      <c r="D37" s="120"/>
      <c r="E37" s="120"/>
      <c r="F37" s="120"/>
      <c r="G37" s="120"/>
      <c r="H37" s="120"/>
    </row>
  </sheetData>
  <sheetProtection/>
  <mergeCells count="2">
    <mergeCell ref="A2:H2"/>
    <mergeCell ref="F3:H3"/>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F247"/>
  <sheetViews>
    <sheetView zoomScaleSheetLayoutView="100" workbookViewId="0" topLeftCell="A218">
      <selection activeCell="E25" sqref="E25"/>
    </sheetView>
  </sheetViews>
  <sheetFormatPr defaultColWidth="8.75390625" defaultRowHeight="19.5" customHeight="1"/>
  <cols>
    <col min="1" max="1" width="52.50390625" style="84" customWidth="1"/>
    <col min="2" max="2" width="16.25390625" style="85" customWidth="1"/>
    <col min="3" max="3" width="10.25390625" style="83" bestFit="1" customWidth="1"/>
    <col min="4" max="32" width="9.00390625" style="83" bestFit="1" customWidth="1"/>
    <col min="33" max="16384" width="8.75390625" style="83" customWidth="1"/>
  </cols>
  <sheetData>
    <row r="1" spans="1:2" s="83" customFormat="1" ht="19.5" customHeight="1">
      <c r="A1" s="86" t="s">
        <v>2131</v>
      </c>
      <c r="B1" s="87"/>
    </row>
    <row r="2" spans="1:6" s="83" customFormat="1" ht="35.25" customHeight="1">
      <c r="A2" s="88" t="s">
        <v>2132</v>
      </c>
      <c r="B2" s="88"/>
      <c r="C2" s="89"/>
      <c r="D2" s="89"/>
      <c r="E2" s="89"/>
      <c r="F2" s="89"/>
    </row>
    <row r="3" spans="1:2" s="83" customFormat="1" ht="19.5" customHeight="1">
      <c r="A3" s="90"/>
      <c r="B3" s="91" t="s">
        <v>1210</v>
      </c>
    </row>
    <row r="4" spans="1:6" s="83" customFormat="1" ht="19.5" customHeight="1">
      <c r="A4" s="92" t="s">
        <v>2133</v>
      </c>
      <c r="B4" s="92" t="s">
        <v>1634</v>
      </c>
      <c r="C4" s="93"/>
      <c r="D4" s="93"/>
      <c r="E4" s="93"/>
      <c r="F4" s="93"/>
    </row>
    <row r="5" spans="1:6" s="83" customFormat="1" ht="19.5" customHeight="1">
      <c r="A5" s="94" t="s">
        <v>2134</v>
      </c>
      <c r="B5" s="95">
        <f>B6+B12+B18</f>
        <v>0</v>
      </c>
      <c r="C5" s="93"/>
      <c r="D5" s="93"/>
      <c r="E5" s="93"/>
      <c r="F5" s="93"/>
    </row>
    <row r="6" spans="1:6" s="83" customFormat="1" ht="19.5" customHeight="1">
      <c r="A6" s="94" t="s">
        <v>2135</v>
      </c>
      <c r="B6" s="95"/>
      <c r="D6" s="93"/>
      <c r="E6" s="93"/>
      <c r="F6" s="93"/>
    </row>
    <row r="7" spans="1:6" s="83" customFormat="1" ht="19.5" customHeight="1">
      <c r="A7" s="94" t="s">
        <v>2136</v>
      </c>
      <c r="B7" s="95"/>
      <c r="D7" s="93"/>
      <c r="E7" s="93"/>
      <c r="F7" s="93"/>
    </row>
    <row r="8" spans="1:6" s="83" customFormat="1" ht="19.5" customHeight="1">
      <c r="A8" s="94" t="s">
        <v>2137</v>
      </c>
      <c r="B8" s="95"/>
      <c r="D8" s="93"/>
      <c r="E8" s="93"/>
      <c r="F8" s="93"/>
    </row>
    <row r="9" spans="1:6" s="83" customFormat="1" ht="19.5" customHeight="1">
      <c r="A9" s="94" t="s">
        <v>2138</v>
      </c>
      <c r="B9" s="95"/>
      <c r="D9" s="93"/>
      <c r="E9" s="93"/>
      <c r="F9" s="93"/>
    </row>
    <row r="10" spans="1:6" s="83" customFormat="1" ht="19.5" customHeight="1">
      <c r="A10" s="94" t="s">
        <v>2139</v>
      </c>
      <c r="B10" s="95"/>
      <c r="D10" s="93"/>
      <c r="E10" s="93"/>
      <c r="F10" s="93"/>
    </row>
    <row r="11" spans="1:6" s="83" customFormat="1" ht="19.5" customHeight="1">
      <c r="A11" s="94" t="s">
        <v>2140</v>
      </c>
      <c r="B11" s="95"/>
      <c r="D11" s="93"/>
      <c r="E11" s="93"/>
      <c r="F11" s="93"/>
    </row>
    <row r="12" spans="1:6" s="83" customFormat="1" ht="19.5" customHeight="1">
      <c r="A12" s="94" t="s">
        <v>2141</v>
      </c>
      <c r="B12" s="95"/>
      <c r="D12" s="93"/>
      <c r="E12" s="93"/>
      <c r="F12" s="93"/>
    </row>
    <row r="13" spans="1:6" s="83" customFormat="1" ht="19.5" customHeight="1">
      <c r="A13" s="94" t="s">
        <v>2142</v>
      </c>
      <c r="B13" s="95"/>
      <c r="D13" s="93"/>
      <c r="E13" s="93"/>
      <c r="F13" s="93"/>
    </row>
    <row r="14" spans="1:6" s="83" customFormat="1" ht="19.5" customHeight="1">
      <c r="A14" s="94" t="s">
        <v>2143</v>
      </c>
      <c r="B14" s="95"/>
      <c r="D14" s="93"/>
      <c r="E14" s="93"/>
      <c r="F14" s="93"/>
    </row>
    <row r="15" spans="1:6" s="83" customFormat="1" ht="19.5" customHeight="1">
      <c r="A15" s="94" t="s">
        <v>2144</v>
      </c>
      <c r="B15" s="95"/>
      <c r="D15" s="93"/>
      <c r="E15" s="93"/>
      <c r="F15" s="93"/>
    </row>
    <row r="16" spans="1:6" s="83" customFormat="1" ht="19.5" customHeight="1">
      <c r="A16" s="94" t="s">
        <v>2145</v>
      </c>
      <c r="B16" s="95"/>
      <c r="D16" s="93"/>
      <c r="E16" s="93"/>
      <c r="F16" s="93"/>
    </row>
    <row r="17" spans="1:6" s="83" customFormat="1" ht="19.5" customHeight="1">
      <c r="A17" s="94" t="s">
        <v>2146</v>
      </c>
      <c r="B17" s="95"/>
      <c r="D17" s="93"/>
      <c r="E17" s="93"/>
      <c r="F17" s="93"/>
    </row>
    <row r="18" spans="1:6" s="83" customFormat="1" ht="19.5" customHeight="1">
      <c r="A18" s="94" t="s">
        <v>2147</v>
      </c>
      <c r="B18" s="95"/>
      <c r="D18" s="93"/>
      <c r="E18" s="93"/>
      <c r="F18" s="93"/>
    </row>
    <row r="19" spans="1:6" s="83" customFormat="1" ht="19.5" customHeight="1">
      <c r="A19" s="96" t="s">
        <v>2148</v>
      </c>
      <c r="B19" s="95"/>
      <c r="D19" s="93"/>
      <c r="E19" s="93"/>
      <c r="F19" s="93"/>
    </row>
    <row r="20" spans="1:6" s="83" customFormat="1" ht="19.5" customHeight="1">
      <c r="A20" s="96" t="s">
        <v>2149</v>
      </c>
      <c r="B20" s="95"/>
      <c r="D20" s="93"/>
      <c r="E20" s="93"/>
      <c r="F20" s="93"/>
    </row>
    <row r="21" spans="1:6" s="83" customFormat="1" ht="19.5" customHeight="1">
      <c r="A21" s="94" t="s">
        <v>2150</v>
      </c>
      <c r="B21" s="95">
        <f>B22+B26+B30</f>
        <v>5609</v>
      </c>
      <c r="D21" s="93"/>
      <c r="E21" s="93"/>
      <c r="F21" s="93"/>
    </row>
    <row r="22" spans="1:6" s="83" customFormat="1" ht="19.5" customHeight="1">
      <c r="A22" s="94" t="s">
        <v>2151</v>
      </c>
      <c r="B22" s="95">
        <f>B23+B24</f>
        <v>5294</v>
      </c>
      <c r="D22" s="93"/>
      <c r="E22" s="93"/>
      <c r="F22" s="93"/>
    </row>
    <row r="23" spans="1:6" s="83" customFormat="1" ht="19.5" customHeight="1">
      <c r="A23" s="94" t="s">
        <v>2152</v>
      </c>
      <c r="B23" s="95">
        <v>4441</v>
      </c>
      <c r="D23" s="93"/>
      <c r="E23" s="93"/>
      <c r="F23" s="93"/>
    </row>
    <row r="24" spans="1:6" s="83" customFormat="1" ht="19.5" customHeight="1">
      <c r="A24" s="94" t="s">
        <v>2153</v>
      </c>
      <c r="B24" s="95">
        <v>853</v>
      </c>
      <c r="D24" s="93"/>
      <c r="E24" s="93"/>
      <c r="F24" s="93"/>
    </row>
    <row r="25" spans="1:6" s="83" customFormat="1" ht="19.5" customHeight="1">
      <c r="A25" s="94" t="s">
        <v>2154</v>
      </c>
      <c r="B25" s="95"/>
      <c r="D25" s="93"/>
      <c r="E25" s="93"/>
      <c r="F25" s="93"/>
    </row>
    <row r="26" spans="1:6" s="83" customFormat="1" ht="19.5" customHeight="1">
      <c r="A26" s="94" t="s">
        <v>2155</v>
      </c>
      <c r="B26" s="95">
        <v>315</v>
      </c>
      <c r="D26" s="93"/>
      <c r="E26" s="93"/>
      <c r="F26" s="93"/>
    </row>
    <row r="27" spans="1:6" s="83" customFormat="1" ht="19.5" customHeight="1">
      <c r="A27" s="94" t="s">
        <v>2152</v>
      </c>
      <c r="B27" s="95"/>
      <c r="D27" s="93"/>
      <c r="E27" s="93"/>
      <c r="F27" s="93"/>
    </row>
    <row r="28" spans="1:6" s="83" customFormat="1" ht="19.5" customHeight="1">
      <c r="A28" s="94" t="s">
        <v>2153</v>
      </c>
      <c r="B28" s="95">
        <v>315</v>
      </c>
      <c r="D28" s="93"/>
      <c r="E28" s="93"/>
      <c r="F28" s="93"/>
    </row>
    <row r="29" spans="1:6" s="83" customFormat="1" ht="19.5" customHeight="1">
      <c r="A29" s="97" t="s">
        <v>2156</v>
      </c>
      <c r="B29" s="95"/>
      <c r="D29" s="93"/>
      <c r="E29" s="93"/>
      <c r="F29" s="93"/>
    </row>
    <row r="30" spans="1:6" s="83" customFormat="1" ht="19.5" customHeight="1">
      <c r="A30" s="94" t="s">
        <v>2157</v>
      </c>
      <c r="B30" s="95"/>
      <c r="D30" s="93"/>
      <c r="E30" s="93"/>
      <c r="F30" s="93"/>
    </row>
    <row r="31" spans="1:6" s="83" customFormat="1" ht="19.5" customHeight="1">
      <c r="A31" s="96" t="s">
        <v>2153</v>
      </c>
      <c r="B31" s="95"/>
      <c r="D31" s="93"/>
      <c r="E31" s="93"/>
      <c r="F31" s="93"/>
    </row>
    <row r="32" spans="1:6" s="83" customFormat="1" ht="19.5" customHeight="1">
      <c r="A32" s="96" t="s">
        <v>2158</v>
      </c>
      <c r="B32" s="95"/>
      <c r="D32" s="93"/>
      <c r="E32" s="93"/>
      <c r="F32" s="93"/>
    </row>
    <row r="33" spans="1:6" s="83" customFormat="1" ht="19.5" customHeight="1">
      <c r="A33" s="94" t="s">
        <v>2159</v>
      </c>
      <c r="B33" s="95">
        <f>B34+B39</f>
        <v>0</v>
      </c>
      <c r="D33" s="93"/>
      <c r="E33" s="93"/>
      <c r="F33" s="93"/>
    </row>
    <row r="34" spans="1:6" s="83" customFormat="1" ht="19.5" customHeight="1">
      <c r="A34" s="94" t="s">
        <v>2160</v>
      </c>
      <c r="B34" s="95"/>
      <c r="D34" s="93"/>
      <c r="E34" s="93"/>
      <c r="F34" s="93"/>
    </row>
    <row r="35" spans="1:6" s="83" customFormat="1" ht="19.5" customHeight="1">
      <c r="A35" s="94" t="s">
        <v>2161</v>
      </c>
      <c r="B35" s="95"/>
      <c r="D35" s="93"/>
      <c r="E35" s="93"/>
      <c r="F35" s="93"/>
    </row>
    <row r="36" spans="1:6" s="83" customFormat="1" ht="19.5" customHeight="1">
      <c r="A36" s="94" t="s">
        <v>2162</v>
      </c>
      <c r="B36" s="95"/>
      <c r="D36" s="93"/>
      <c r="E36" s="93"/>
      <c r="F36" s="93"/>
    </row>
    <row r="37" spans="1:6" s="83" customFormat="1" ht="19.5" customHeight="1">
      <c r="A37" s="94" t="s">
        <v>2163</v>
      </c>
      <c r="B37" s="95"/>
      <c r="D37" s="93"/>
      <c r="E37" s="93"/>
      <c r="F37" s="93"/>
    </row>
    <row r="38" spans="1:6" s="83" customFormat="1" ht="19.5" customHeight="1">
      <c r="A38" s="94" t="s">
        <v>2164</v>
      </c>
      <c r="B38" s="95"/>
      <c r="D38" s="93"/>
      <c r="E38" s="93"/>
      <c r="F38" s="93"/>
    </row>
    <row r="39" spans="1:2" s="83" customFormat="1" ht="19.5" customHeight="1">
      <c r="A39" s="94" t="s">
        <v>2165</v>
      </c>
      <c r="B39" s="95"/>
    </row>
    <row r="40" spans="1:2" s="83" customFormat="1" ht="19.5" customHeight="1">
      <c r="A40" s="94" t="s">
        <v>2166</v>
      </c>
      <c r="B40" s="95"/>
    </row>
    <row r="41" spans="1:2" s="83" customFormat="1" ht="19.5" customHeight="1">
      <c r="A41" s="94" t="s">
        <v>2167</v>
      </c>
      <c r="B41" s="95"/>
    </row>
    <row r="42" spans="1:2" s="83" customFormat="1" ht="19.5" customHeight="1">
      <c r="A42" s="94" t="s">
        <v>2168</v>
      </c>
      <c r="B42" s="95"/>
    </row>
    <row r="43" spans="1:2" s="83" customFormat="1" ht="19.5" customHeight="1">
      <c r="A43" s="94" t="s">
        <v>2169</v>
      </c>
      <c r="B43" s="95"/>
    </row>
    <row r="44" spans="1:2" s="83" customFormat="1" ht="19.5" customHeight="1">
      <c r="A44" s="94" t="s">
        <v>2170</v>
      </c>
      <c r="B44" s="95">
        <f>B45+B61+B65+B66+B72+B76+B80+B83+B90+B93</f>
        <v>103497</v>
      </c>
    </row>
    <row r="45" spans="1:2" s="83" customFormat="1" ht="19.5" customHeight="1">
      <c r="A45" s="94" t="s">
        <v>2171</v>
      </c>
      <c r="B45" s="95">
        <f>SUM(B46:B60)</f>
        <v>79013</v>
      </c>
    </row>
    <row r="46" spans="1:2" s="83" customFormat="1" ht="19.5" customHeight="1">
      <c r="A46" s="97" t="s">
        <v>2172</v>
      </c>
      <c r="B46" s="95">
        <v>57372</v>
      </c>
    </row>
    <row r="47" spans="1:2" s="83" customFormat="1" ht="19.5" customHeight="1">
      <c r="A47" s="97" t="s">
        <v>2173</v>
      </c>
      <c r="B47" s="95"/>
    </row>
    <row r="48" spans="1:2" s="83" customFormat="1" ht="19.5" customHeight="1">
      <c r="A48" s="97" t="s">
        <v>2174</v>
      </c>
      <c r="B48" s="95"/>
    </row>
    <row r="49" spans="1:2" s="83" customFormat="1" ht="19.5" customHeight="1">
      <c r="A49" s="97" t="s">
        <v>2175</v>
      </c>
      <c r="B49" s="95">
        <v>12259</v>
      </c>
    </row>
    <row r="50" spans="1:2" s="83" customFormat="1" ht="19.5" customHeight="1">
      <c r="A50" s="97" t="s">
        <v>2176</v>
      </c>
      <c r="B50" s="95"/>
    </row>
    <row r="51" spans="1:2" s="83" customFormat="1" ht="19.5" customHeight="1">
      <c r="A51" s="97" t="s">
        <v>2177</v>
      </c>
      <c r="B51" s="95"/>
    </row>
    <row r="52" spans="1:2" s="83" customFormat="1" ht="19.5" customHeight="1">
      <c r="A52" s="97" t="s">
        <v>2178</v>
      </c>
      <c r="B52" s="95">
        <v>500</v>
      </c>
    </row>
    <row r="53" spans="1:2" s="83" customFormat="1" ht="19.5" customHeight="1">
      <c r="A53" s="97" t="s">
        <v>2179</v>
      </c>
      <c r="B53" s="95"/>
    </row>
    <row r="54" spans="1:2" s="83" customFormat="1" ht="19.5" customHeight="1">
      <c r="A54" s="97" t="s">
        <v>2180</v>
      </c>
      <c r="B54" s="95"/>
    </row>
    <row r="55" spans="1:2" s="83" customFormat="1" ht="19.5" customHeight="1">
      <c r="A55" s="97" t="s">
        <v>2181</v>
      </c>
      <c r="B55" s="95"/>
    </row>
    <row r="56" spans="1:2" s="83" customFormat="1" ht="19.5" customHeight="1">
      <c r="A56" s="97" t="s">
        <v>2182</v>
      </c>
      <c r="B56" s="95"/>
    </row>
    <row r="57" spans="1:2" s="83" customFormat="1" ht="19.5" customHeight="1">
      <c r="A57" s="97" t="s">
        <v>2183</v>
      </c>
      <c r="B57" s="95">
        <v>580</v>
      </c>
    </row>
    <row r="58" spans="1:2" s="83" customFormat="1" ht="19.5" customHeight="1">
      <c r="A58" s="97" t="s">
        <v>2184</v>
      </c>
      <c r="B58" s="95"/>
    </row>
    <row r="59" spans="1:2" s="83" customFormat="1" ht="19.5" customHeight="1">
      <c r="A59" s="97" t="s">
        <v>2185</v>
      </c>
      <c r="B59" s="95"/>
    </row>
    <row r="60" spans="1:2" s="83" customFormat="1" ht="19.5" customHeight="1">
      <c r="A60" s="97" t="s">
        <v>2186</v>
      </c>
      <c r="B60" s="95">
        <v>8302</v>
      </c>
    </row>
    <row r="61" spans="1:2" s="83" customFormat="1" ht="19.5" customHeight="1">
      <c r="A61" s="94" t="s">
        <v>2187</v>
      </c>
      <c r="B61" s="95">
        <f>SUM(B62:B64)</f>
        <v>0</v>
      </c>
    </row>
    <row r="62" spans="1:2" s="83" customFormat="1" ht="19.5" customHeight="1">
      <c r="A62" s="97" t="s">
        <v>2172</v>
      </c>
      <c r="B62" s="95"/>
    </row>
    <row r="63" spans="1:2" s="83" customFormat="1" ht="19.5" customHeight="1">
      <c r="A63" s="97" t="s">
        <v>2173</v>
      </c>
      <c r="B63" s="95"/>
    </row>
    <row r="64" spans="1:2" s="83" customFormat="1" ht="19.5" customHeight="1">
      <c r="A64" s="97" t="s">
        <v>2188</v>
      </c>
      <c r="B64" s="95"/>
    </row>
    <row r="65" spans="1:2" s="83" customFormat="1" ht="19.5" customHeight="1">
      <c r="A65" s="94" t="s">
        <v>2189</v>
      </c>
      <c r="B65" s="95">
        <v>1123</v>
      </c>
    </row>
    <row r="66" spans="1:2" s="83" customFormat="1" ht="19.5" customHeight="1">
      <c r="A66" s="94" t="s">
        <v>2190</v>
      </c>
      <c r="B66" s="95">
        <f>SUM(B67:B71)</f>
        <v>22335</v>
      </c>
    </row>
    <row r="67" spans="1:2" s="83" customFormat="1" ht="19.5" customHeight="1">
      <c r="A67" s="97" t="s">
        <v>2191</v>
      </c>
      <c r="B67" s="95">
        <v>4942</v>
      </c>
    </row>
    <row r="68" spans="1:2" s="83" customFormat="1" ht="19.5" customHeight="1">
      <c r="A68" s="97" t="s">
        <v>2192</v>
      </c>
      <c r="B68" s="95">
        <v>3237</v>
      </c>
    </row>
    <row r="69" spans="1:2" s="83" customFormat="1" ht="19.5" customHeight="1">
      <c r="A69" s="97" t="s">
        <v>2193</v>
      </c>
      <c r="B69" s="95"/>
    </row>
    <row r="70" spans="1:2" s="83" customFormat="1" ht="19.5" customHeight="1">
      <c r="A70" s="97" t="s">
        <v>2194</v>
      </c>
      <c r="B70" s="95"/>
    </row>
    <row r="71" spans="1:2" s="83" customFormat="1" ht="19.5" customHeight="1">
      <c r="A71" s="97" t="s">
        <v>2195</v>
      </c>
      <c r="B71" s="95">
        <v>14156</v>
      </c>
    </row>
    <row r="72" spans="1:2" s="83" customFormat="1" ht="19.5" customHeight="1">
      <c r="A72" s="94" t="s">
        <v>2196</v>
      </c>
      <c r="B72" s="95">
        <f>SUM(B73:B75)</f>
        <v>1026</v>
      </c>
    </row>
    <row r="73" spans="1:2" s="83" customFormat="1" ht="19.5" customHeight="1">
      <c r="A73" s="94" t="s">
        <v>2197</v>
      </c>
      <c r="B73" s="95"/>
    </row>
    <row r="74" spans="1:2" s="83" customFormat="1" ht="19.5" customHeight="1">
      <c r="A74" s="94" t="s">
        <v>2198</v>
      </c>
      <c r="B74" s="95"/>
    </row>
    <row r="75" spans="1:2" s="83" customFormat="1" ht="19.5" customHeight="1">
      <c r="A75" s="94" t="s">
        <v>2199</v>
      </c>
      <c r="B75" s="95">
        <v>1026</v>
      </c>
    </row>
    <row r="76" spans="1:2" s="83" customFormat="1" ht="19.5" customHeight="1">
      <c r="A76" s="94" t="s">
        <v>2200</v>
      </c>
      <c r="B76" s="95"/>
    </row>
    <row r="77" spans="1:2" s="83" customFormat="1" ht="19.5" customHeight="1">
      <c r="A77" s="96" t="s">
        <v>2172</v>
      </c>
      <c r="B77" s="95"/>
    </row>
    <row r="78" spans="1:2" s="83" customFormat="1" ht="19.5" customHeight="1">
      <c r="A78" s="96" t="s">
        <v>2173</v>
      </c>
      <c r="B78" s="95"/>
    </row>
    <row r="79" spans="1:2" s="83" customFormat="1" ht="19.5" customHeight="1">
      <c r="A79" s="96" t="s">
        <v>2201</v>
      </c>
      <c r="B79" s="95"/>
    </row>
    <row r="80" spans="1:2" s="83" customFormat="1" ht="19.5" customHeight="1">
      <c r="A80" s="94" t="s">
        <v>2202</v>
      </c>
      <c r="B80" s="95"/>
    </row>
    <row r="81" spans="1:2" s="83" customFormat="1" ht="19.5" customHeight="1">
      <c r="A81" s="96" t="s">
        <v>2172</v>
      </c>
      <c r="B81" s="95"/>
    </row>
    <row r="82" spans="1:2" s="83" customFormat="1" ht="19.5" customHeight="1">
      <c r="A82" s="96" t="s">
        <v>2173</v>
      </c>
      <c r="B82" s="95"/>
    </row>
    <row r="83" spans="1:2" s="83" customFormat="1" ht="19.5" customHeight="1">
      <c r="A83" s="96" t="s">
        <v>2203</v>
      </c>
      <c r="B83" s="95"/>
    </row>
    <row r="84" spans="1:2" s="83" customFormat="1" ht="19.5" customHeight="1">
      <c r="A84" s="94" t="s">
        <v>2204</v>
      </c>
      <c r="B84" s="95"/>
    </row>
    <row r="85" spans="1:2" s="83" customFormat="1" ht="19.5" customHeight="1">
      <c r="A85" s="96" t="s">
        <v>2191</v>
      </c>
      <c r="B85" s="95"/>
    </row>
    <row r="86" spans="1:2" s="83" customFormat="1" ht="19.5" customHeight="1">
      <c r="A86" s="96" t="s">
        <v>2192</v>
      </c>
      <c r="B86" s="95"/>
    </row>
    <row r="87" spans="1:2" s="83" customFormat="1" ht="19.5" customHeight="1">
      <c r="A87" s="96" t="s">
        <v>2193</v>
      </c>
      <c r="B87" s="95"/>
    </row>
    <row r="88" spans="1:2" s="83" customFormat="1" ht="19.5" customHeight="1">
      <c r="A88" s="96" t="s">
        <v>2194</v>
      </c>
      <c r="B88" s="95"/>
    </row>
    <row r="89" spans="1:2" s="83" customFormat="1" ht="19.5" customHeight="1">
      <c r="A89" s="96" t="s">
        <v>2205</v>
      </c>
      <c r="B89" s="95"/>
    </row>
    <row r="90" spans="1:2" s="83" customFormat="1" ht="19.5" customHeight="1">
      <c r="A90" s="94" t="s">
        <v>2206</v>
      </c>
      <c r="B90" s="95"/>
    </row>
    <row r="91" spans="1:2" s="83" customFormat="1" ht="19.5" customHeight="1">
      <c r="A91" s="96" t="s">
        <v>2197</v>
      </c>
      <c r="B91" s="95"/>
    </row>
    <row r="92" spans="1:2" s="83" customFormat="1" ht="19.5" customHeight="1">
      <c r="A92" s="96" t="s">
        <v>2207</v>
      </c>
      <c r="B92" s="95"/>
    </row>
    <row r="93" spans="1:2" s="83" customFormat="1" ht="19.5" customHeight="1">
      <c r="A93" s="96" t="s">
        <v>2208</v>
      </c>
      <c r="B93" s="95"/>
    </row>
    <row r="94" spans="1:2" s="83" customFormat="1" ht="19.5" customHeight="1">
      <c r="A94" s="96" t="s">
        <v>2172</v>
      </c>
      <c r="B94" s="95"/>
    </row>
    <row r="95" spans="1:2" s="83" customFormat="1" ht="19.5" customHeight="1">
      <c r="A95" s="96" t="s">
        <v>2173</v>
      </c>
      <c r="B95" s="95"/>
    </row>
    <row r="96" spans="1:2" s="83" customFormat="1" ht="19.5" customHeight="1">
      <c r="A96" s="96" t="s">
        <v>2174</v>
      </c>
      <c r="B96" s="95"/>
    </row>
    <row r="97" spans="1:2" s="83" customFormat="1" ht="19.5" customHeight="1">
      <c r="A97" s="96" t="s">
        <v>2175</v>
      </c>
      <c r="B97" s="95"/>
    </row>
    <row r="98" spans="1:2" s="83" customFormat="1" ht="19.5" customHeight="1">
      <c r="A98" s="96" t="s">
        <v>2178</v>
      </c>
      <c r="B98" s="95"/>
    </row>
    <row r="99" spans="1:2" s="83" customFormat="1" ht="19.5" customHeight="1">
      <c r="A99" s="96" t="s">
        <v>2180</v>
      </c>
      <c r="B99" s="95"/>
    </row>
    <row r="100" spans="1:2" s="83" customFormat="1" ht="19.5" customHeight="1">
      <c r="A100" s="96" t="s">
        <v>2181</v>
      </c>
      <c r="B100" s="95"/>
    </row>
    <row r="101" spans="1:2" s="83" customFormat="1" ht="19.5" customHeight="1">
      <c r="A101" s="96" t="s">
        <v>2209</v>
      </c>
      <c r="B101" s="95"/>
    </row>
    <row r="102" spans="1:2" s="83" customFormat="1" ht="19.5" customHeight="1">
      <c r="A102" s="94" t="s">
        <v>2210</v>
      </c>
      <c r="B102" s="95">
        <f>B103+B108+B113</f>
        <v>92976</v>
      </c>
    </row>
    <row r="103" spans="1:2" s="83" customFormat="1" ht="19.5" customHeight="1">
      <c r="A103" s="97" t="s">
        <v>2211</v>
      </c>
      <c r="B103" s="95">
        <v>805</v>
      </c>
    </row>
    <row r="104" spans="1:2" s="83" customFormat="1" ht="19.5" customHeight="1">
      <c r="A104" s="97" t="s">
        <v>2153</v>
      </c>
      <c r="B104" s="95">
        <v>805</v>
      </c>
    </row>
    <row r="105" spans="1:2" s="83" customFormat="1" ht="19.5" customHeight="1">
      <c r="A105" s="97" t="s">
        <v>2212</v>
      </c>
      <c r="B105" s="95"/>
    </row>
    <row r="106" spans="1:2" s="83" customFormat="1" ht="19.5" customHeight="1">
      <c r="A106" s="97" t="s">
        <v>2213</v>
      </c>
      <c r="B106" s="95"/>
    </row>
    <row r="107" spans="1:2" s="83" customFormat="1" ht="19.5" customHeight="1">
      <c r="A107" s="97" t="s">
        <v>2214</v>
      </c>
      <c r="B107" s="95"/>
    </row>
    <row r="108" spans="1:2" s="83" customFormat="1" ht="19.5" customHeight="1">
      <c r="A108" s="97" t="s">
        <v>2215</v>
      </c>
      <c r="B108" s="95">
        <f>SUM(B109:B112)</f>
        <v>17895</v>
      </c>
    </row>
    <row r="109" spans="1:2" s="83" customFormat="1" ht="19.5" customHeight="1">
      <c r="A109" s="97" t="s">
        <v>2153</v>
      </c>
      <c r="B109" s="95">
        <v>11364</v>
      </c>
    </row>
    <row r="110" spans="1:2" s="83" customFormat="1" ht="19.5" customHeight="1">
      <c r="A110" s="97" t="s">
        <v>2212</v>
      </c>
      <c r="B110" s="95">
        <v>6381</v>
      </c>
    </row>
    <row r="111" spans="1:2" s="83" customFormat="1" ht="19.5" customHeight="1">
      <c r="A111" s="97" t="s">
        <v>2216</v>
      </c>
      <c r="B111" s="95"/>
    </row>
    <row r="112" spans="1:2" s="83" customFormat="1" ht="19.5" customHeight="1">
      <c r="A112" s="97" t="s">
        <v>2217</v>
      </c>
      <c r="B112" s="95">
        <v>150</v>
      </c>
    </row>
    <row r="113" spans="1:2" s="83" customFormat="1" ht="19.5" customHeight="1">
      <c r="A113" s="97" t="s">
        <v>2218</v>
      </c>
      <c r="B113" s="95">
        <f>SUM(B114:B117)</f>
        <v>74276</v>
      </c>
    </row>
    <row r="114" spans="1:2" s="83" customFormat="1" ht="19.5" customHeight="1">
      <c r="A114" s="97" t="s">
        <v>2219</v>
      </c>
      <c r="B114" s="95"/>
    </row>
    <row r="115" spans="1:2" s="83" customFormat="1" ht="19.5" customHeight="1">
      <c r="A115" s="97" t="s">
        <v>2220</v>
      </c>
      <c r="B115" s="95">
        <v>74276</v>
      </c>
    </row>
    <row r="116" spans="1:2" s="83" customFormat="1" ht="19.5" customHeight="1">
      <c r="A116" s="97" t="s">
        <v>2221</v>
      </c>
      <c r="B116" s="95"/>
    </row>
    <row r="117" spans="1:2" s="83" customFormat="1" ht="19.5" customHeight="1">
      <c r="A117" s="97" t="s">
        <v>2222</v>
      </c>
      <c r="B117" s="95"/>
    </row>
    <row r="118" spans="1:2" s="83" customFormat="1" ht="19.5" customHeight="1">
      <c r="A118" s="94" t="s">
        <v>2223</v>
      </c>
      <c r="B118" s="95"/>
    </row>
    <row r="119" spans="1:2" s="83" customFormat="1" ht="19.5" customHeight="1">
      <c r="A119" s="97" t="s">
        <v>2224</v>
      </c>
      <c r="B119" s="95"/>
    </row>
    <row r="120" spans="1:2" s="83" customFormat="1" ht="19.5" customHeight="1">
      <c r="A120" s="97" t="s">
        <v>1984</v>
      </c>
      <c r="B120" s="95"/>
    </row>
    <row r="121" spans="1:2" s="83" customFormat="1" ht="19.5" customHeight="1">
      <c r="A121" s="97" t="s">
        <v>1985</v>
      </c>
      <c r="B121" s="95"/>
    </row>
    <row r="122" spans="1:2" s="83" customFormat="1" ht="19.5" customHeight="1">
      <c r="A122" s="97" t="s">
        <v>2225</v>
      </c>
      <c r="B122" s="95"/>
    </row>
    <row r="123" spans="1:2" s="83" customFormat="1" ht="19.5" customHeight="1">
      <c r="A123" s="97" t="s">
        <v>2226</v>
      </c>
      <c r="B123" s="95"/>
    </row>
    <row r="124" spans="1:2" s="83" customFormat="1" ht="19.5" customHeight="1">
      <c r="A124" s="97" t="s">
        <v>2227</v>
      </c>
      <c r="B124" s="95"/>
    </row>
    <row r="125" spans="1:2" s="83" customFormat="1" ht="19.5" customHeight="1">
      <c r="A125" s="97" t="s">
        <v>2225</v>
      </c>
      <c r="B125" s="95"/>
    </row>
    <row r="126" spans="1:2" s="83" customFormat="1" ht="19.5" customHeight="1">
      <c r="A126" s="97" t="s">
        <v>2228</v>
      </c>
      <c r="B126" s="95"/>
    </row>
    <row r="127" spans="1:2" s="83" customFormat="1" ht="19.5" customHeight="1">
      <c r="A127" s="97" t="s">
        <v>2229</v>
      </c>
      <c r="B127" s="95"/>
    </row>
    <row r="128" spans="1:2" s="83" customFormat="1" ht="19.5" customHeight="1">
      <c r="A128" s="97" t="s">
        <v>2230</v>
      </c>
      <c r="B128" s="95"/>
    </row>
    <row r="129" spans="1:2" s="83" customFormat="1" ht="19.5" customHeight="1">
      <c r="A129" s="97" t="s">
        <v>2231</v>
      </c>
      <c r="B129" s="95"/>
    </row>
    <row r="130" spans="1:2" s="83" customFormat="1" ht="19.5" customHeight="1">
      <c r="A130" s="97" t="s">
        <v>2232</v>
      </c>
      <c r="B130" s="95"/>
    </row>
    <row r="131" spans="1:2" s="83" customFormat="1" ht="19.5" customHeight="1">
      <c r="A131" s="97" t="s">
        <v>2233</v>
      </c>
      <c r="B131" s="95"/>
    </row>
    <row r="132" spans="1:2" s="83" customFormat="1" ht="19.5" customHeight="1">
      <c r="A132" s="97" t="s">
        <v>2234</v>
      </c>
      <c r="B132" s="95"/>
    </row>
    <row r="133" spans="1:2" s="83" customFormat="1" ht="19.5" customHeight="1">
      <c r="A133" s="97" t="s">
        <v>2235</v>
      </c>
      <c r="B133" s="95"/>
    </row>
    <row r="134" spans="1:2" s="83" customFormat="1" ht="19.5" customHeight="1">
      <c r="A134" s="97" t="s">
        <v>2236</v>
      </c>
      <c r="B134" s="95"/>
    </row>
    <row r="135" spans="1:2" s="83" customFormat="1" ht="19.5" customHeight="1">
      <c r="A135" s="97" t="s">
        <v>2237</v>
      </c>
      <c r="B135" s="95"/>
    </row>
    <row r="136" spans="1:2" s="83" customFormat="1" ht="19.5" customHeight="1">
      <c r="A136" s="97" t="s">
        <v>2238</v>
      </c>
      <c r="B136" s="95"/>
    </row>
    <row r="137" spans="1:2" s="83" customFormat="1" ht="19.5" customHeight="1">
      <c r="A137" s="97" t="s">
        <v>2239</v>
      </c>
      <c r="B137" s="95"/>
    </row>
    <row r="138" spans="1:2" s="83" customFormat="1" ht="19.5" customHeight="1">
      <c r="A138" s="97" t="s">
        <v>2240</v>
      </c>
      <c r="B138" s="95"/>
    </row>
    <row r="139" spans="1:2" s="83" customFormat="1" ht="19.5" customHeight="1">
      <c r="A139" s="97" t="s">
        <v>2241</v>
      </c>
      <c r="B139" s="95"/>
    </row>
    <row r="140" spans="1:2" s="83" customFormat="1" ht="19.5" customHeight="1">
      <c r="A140" s="97" t="s">
        <v>2242</v>
      </c>
      <c r="B140" s="95"/>
    </row>
    <row r="141" spans="1:2" s="83" customFormat="1" ht="19.5" customHeight="1">
      <c r="A141" s="97" t="s">
        <v>2243</v>
      </c>
      <c r="B141" s="95"/>
    </row>
    <row r="142" spans="1:2" s="83" customFormat="1" ht="19.5" customHeight="1">
      <c r="A142" s="97" t="s">
        <v>2244</v>
      </c>
      <c r="B142" s="95"/>
    </row>
    <row r="143" spans="1:2" s="83" customFormat="1" ht="19.5" customHeight="1">
      <c r="A143" s="97" t="s">
        <v>2245</v>
      </c>
      <c r="B143" s="95"/>
    </row>
    <row r="144" spans="1:2" s="83" customFormat="1" ht="19.5" customHeight="1">
      <c r="A144" s="97" t="s">
        <v>2246</v>
      </c>
      <c r="B144" s="95"/>
    </row>
    <row r="145" spans="1:2" s="83" customFormat="1" ht="19.5" customHeight="1">
      <c r="A145" s="97" t="s">
        <v>2247</v>
      </c>
      <c r="B145" s="95"/>
    </row>
    <row r="146" spans="1:2" s="83" customFormat="1" ht="19.5" customHeight="1">
      <c r="A146" s="97" t="s">
        <v>2248</v>
      </c>
      <c r="B146" s="95"/>
    </row>
    <row r="147" spans="1:2" s="83" customFormat="1" ht="19.5" customHeight="1">
      <c r="A147" s="97" t="s">
        <v>2249</v>
      </c>
      <c r="B147" s="95"/>
    </row>
    <row r="148" spans="1:2" s="83" customFormat="1" ht="19.5" customHeight="1">
      <c r="A148" s="97" t="s">
        <v>2250</v>
      </c>
      <c r="B148" s="95"/>
    </row>
    <row r="149" spans="1:2" s="83" customFormat="1" ht="19.5" customHeight="1">
      <c r="A149" s="97" t="s">
        <v>2251</v>
      </c>
      <c r="B149" s="95"/>
    </row>
    <row r="150" spans="1:2" s="83" customFormat="1" ht="19.5" customHeight="1">
      <c r="A150" s="97" t="s">
        <v>2252</v>
      </c>
      <c r="B150" s="95"/>
    </row>
    <row r="151" spans="1:2" s="83" customFormat="1" ht="19.5" customHeight="1">
      <c r="A151" s="97" t="s">
        <v>2253</v>
      </c>
      <c r="B151" s="95"/>
    </row>
    <row r="152" spans="1:2" s="83" customFormat="1" ht="19.5" customHeight="1">
      <c r="A152" s="97" t="s">
        <v>2254</v>
      </c>
      <c r="B152" s="95"/>
    </row>
    <row r="153" spans="1:2" s="83" customFormat="1" ht="19.5" customHeight="1">
      <c r="A153" s="97" t="s">
        <v>2255</v>
      </c>
      <c r="B153" s="95"/>
    </row>
    <row r="154" spans="1:2" s="83" customFormat="1" ht="19.5" customHeight="1">
      <c r="A154" s="97" t="s">
        <v>2256</v>
      </c>
      <c r="B154" s="95"/>
    </row>
    <row r="155" spans="1:2" s="83" customFormat="1" ht="19.5" customHeight="1">
      <c r="A155" s="97" t="s">
        <v>2257</v>
      </c>
      <c r="B155" s="95"/>
    </row>
    <row r="156" spans="1:2" s="83" customFormat="1" ht="19.5" customHeight="1">
      <c r="A156" s="96" t="s">
        <v>1984</v>
      </c>
      <c r="B156" s="95"/>
    </row>
    <row r="157" spans="1:2" s="83" customFormat="1" ht="19.5" customHeight="1">
      <c r="A157" s="96" t="s">
        <v>2258</v>
      </c>
      <c r="B157" s="95"/>
    </row>
    <row r="158" spans="1:2" s="83" customFormat="1" ht="19.5" customHeight="1">
      <c r="A158" s="97" t="s">
        <v>2259</v>
      </c>
      <c r="B158" s="95"/>
    </row>
    <row r="159" spans="1:2" s="83" customFormat="1" ht="19.5" customHeight="1">
      <c r="A159" s="96" t="s">
        <v>1984</v>
      </c>
      <c r="B159" s="95"/>
    </row>
    <row r="160" spans="1:2" s="83" customFormat="1" ht="19.5" customHeight="1">
      <c r="A160" s="96" t="s">
        <v>2260</v>
      </c>
      <c r="B160" s="95"/>
    </row>
    <row r="161" spans="1:2" s="83" customFormat="1" ht="19.5" customHeight="1">
      <c r="A161" s="97" t="s">
        <v>2261</v>
      </c>
      <c r="B161" s="95"/>
    </row>
    <row r="162" spans="1:2" s="83" customFormat="1" ht="19.5" customHeight="1">
      <c r="A162" s="94" t="s">
        <v>2262</v>
      </c>
      <c r="B162" s="95"/>
    </row>
    <row r="163" spans="1:2" s="83" customFormat="1" ht="19.5" customHeight="1">
      <c r="A163" s="97" t="s">
        <v>2263</v>
      </c>
      <c r="B163" s="95"/>
    </row>
    <row r="164" spans="1:2" s="83" customFormat="1" ht="19.5" customHeight="1">
      <c r="A164" s="97" t="s">
        <v>2264</v>
      </c>
      <c r="B164" s="95"/>
    </row>
    <row r="165" spans="1:2" s="83" customFormat="1" ht="19.5" customHeight="1">
      <c r="A165" s="97" t="s">
        <v>2265</v>
      </c>
      <c r="B165" s="95"/>
    </row>
    <row r="166" spans="1:2" s="83" customFormat="1" ht="19.5" customHeight="1">
      <c r="A166" s="94" t="s">
        <v>2266</v>
      </c>
      <c r="B166" s="95">
        <f>B167+B171+B180+B181</f>
        <v>4521</v>
      </c>
    </row>
    <row r="167" spans="1:2" s="83" customFormat="1" ht="19.5" customHeight="1">
      <c r="A167" s="97" t="s">
        <v>2267</v>
      </c>
      <c r="B167" s="95">
        <f>SUM(B168:B170)</f>
        <v>0</v>
      </c>
    </row>
    <row r="168" spans="1:2" s="83" customFormat="1" ht="19.5" customHeight="1">
      <c r="A168" s="97" t="s">
        <v>2268</v>
      </c>
      <c r="B168" s="95"/>
    </row>
    <row r="169" spans="1:2" s="83" customFormat="1" ht="19.5" customHeight="1">
      <c r="A169" s="97" t="s">
        <v>2269</v>
      </c>
      <c r="B169" s="95"/>
    </row>
    <row r="170" spans="1:2" s="83" customFormat="1" ht="19.5" customHeight="1">
      <c r="A170" s="97" t="s">
        <v>2270</v>
      </c>
      <c r="B170" s="95"/>
    </row>
    <row r="171" spans="1:2" s="83" customFormat="1" ht="19.5" customHeight="1">
      <c r="A171" s="97" t="s">
        <v>2271</v>
      </c>
      <c r="B171" s="95">
        <f>SUM(B172:B179)</f>
        <v>37</v>
      </c>
    </row>
    <row r="172" spans="1:2" s="83" customFormat="1" ht="19.5" customHeight="1">
      <c r="A172" s="97" t="s">
        <v>2272</v>
      </c>
      <c r="B172" s="95"/>
    </row>
    <row r="173" spans="1:2" s="83" customFormat="1" ht="19.5" customHeight="1">
      <c r="A173" s="97" t="s">
        <v>2273</v>
      </c>
      <c r="B173" s="95"/>
    </row>
    <row r="174" spans="1:2" s="83" customFormat="1" ht="19.5" customHeight="1">
      <c r="A174" s="97" t="s">
        <v>2274</v>
      </c>
      <c r="B174" s="95"/>
    </row>
    <row r="175" spans="1:2" s="83" customFormat="1" ht="19.5" customHeight="1">
      <c r="A175" s="97" t="s">
        <v>2275</v>
      </c>
      <c r="B175" s="95"/>
    </row>
    <row r="176" spans="1:2" s="83" customFormat="1" ht="19.5" customHeight="1">
      <c r="A176" s="97" t="s">
        <v>2276</v>
      </c>
      <c r="B176" s="95"/>
    </row>
    <row r="177" spans="1:2" s="83" customFormat="1" ht="19.5" customHeight="1">
      <c r="A177" s="97" t="s">
        <v>2277</v>
      </c>
      <c r="B177" s="95"/>
    </row>
    <row r="178" spans="1:2" s="83" customFormat="1" ht="19.5" customHeight="1">
      <c r="A178" s="97" t="s">
        <v>2278</v>
      </c>
      <c r="B178" s="95">
        <v>37</v>
      </c>
    </row>
    <row r="179" spans="1:2" s="83" customFormat="1" ht="19.5" customHeight="1">
      <c r="A179" s="97" t="s">
        <v>2279</v>
      </c>
      <c r="B179" s="95"/>
    </row>
    <row r="180" spans="1:2" s="83" customFormat="1" ht="19.5" customHeight="1">
      <c r="A180" s="97" t="s">
        <v>2280</v>
      </c>
      <c r="B180" s="95"/>
    </row>
    <row r="181" spans="1:2" s="83" customFormat="1" ht="19.5" customHeight="1">
      <c r="A181" s="97" t="s">
        <v>2281</v>
      </c>
      <c r="B181" s="95">
        <f>SUM(B182:B191)</f>
        <v>4484</v>
      </c>
    </row>
    <row r="182" spans="1:2" s="83" customFormat="1" ht="19.5" customHeight="1">
      <c r="A182" s="97" t="s">
        <v>2282</v>
      </c>
      <c r="B182" s="95">
        <v>695</v>
      </c>
    </row>
    <row r="183" spans="1:2" s="83" customFormat="1" ht="19.5" customHeight="1">
      <c r="A183" s="97" t="s">
        <v>2283</v>
      </c>
      <c r="B183" s="95">
        <v>402</v>
      </c>
    </row>
    <row r="184" spans="1:2" s="83" customFormat="1" ht="19.5" customHeight="1">
      <c r="A184" s="97" t="s">
        <v>2284</v>
      </c>
      <c r="B184" s="95">
        <v>148</v>
      </c>
    </row>
    <row r="185" spans="1:2" s="83" customFormat="1" ht="19.5" customHeight="1">
      <c r="A185" s="97" t="s">
        <v>2285</v>
      </c>
      <c r="B185" s="95"/>
    </row>
    <row r="186" spans="1:2" s="83" customFormat="1" ht="19.5" customHeight="1">
      <c r="A186" s="97" t="s">
        <v>2286</v>
      </c>
      <c r="B186" s="95">
        <v>339</v>
      </c>
    </row>
    <row r="187" spans="1:2" s="83" customFormat="1" ht="19.5" customHeight="1">
      <c r="A187" s="97" t="s">
        <v>2287</v>
      </c>
      <c r="B187" s="95"/>
    </row>
    <row r="188" spans="1:2" s="83" customFormat="1" ht="19.5" customHeight="1">
      <c r="A188" s="97" t="s">
        <v>2288</v>
      </c>
      <c r="B188" s="95"/>
    </row>
    <row r="189" spans="1:2" s="83" customFormat="1" ht="19.5" customHeight="1">
      <c r="A189" s="97" t="s">
        <v>2289</v>
      </c>
      <c r="B189" s="95"/>
    </row>
    <row r="190" spans="1:2" s="83" customFormat="1" ht="19.5" customHeight="1">
      <c r="A190" s="97" t="s">
        <v>2290</v>
      </c>
      <c r="B190" s="95"/>
    </row>
    <row r="191" spans="1:2" s="83" customFormat="1" ht="19.5" customHeight="1">
      <c r="A191" s="97" t="s">
        <v>2291</v>
      </c>
      <c r="B191" s="95">
        <v>2900</v>
      </c>
    </row>
    <row r="192" spans="1:2" s="83" customFormat="1" ht="19.5" customHeight="1">
      <c r="A192" s="94" t="s">
        <v>2292</v>
      </c>
      <c r="B192" s="95">
        <v>26006</v>
      </c>
    </row>
    <row r="193" spans="1:2" s="83" customFormat="1" ht="19.5" customHeight="1">
      <c r="A193" s="94" t="s">
        <v>2293</v>
      </c>
      <c r="B193" s="95"/>
    </row>
    <row r="194" spans="1:2" s="83" customFormat="1" ht="19.5" customHeight="1">
      <c r="A194" s="94" t="s">
        <v>2294</v>
      </c>
      <c r="B194" s="95"/>
    </row>
    <row r="195" spans="1:2" s="83" customFormat="1" ht="19.5" customHeight="1">
      <c r="A195" s="94" t="s">
        <v>2295</v>
      </c>
      <c r="B195" s="95">
        <v>5818</v>
      </c>
    </row>
    <row r="196" spans="1:2" s="83" customFormat="1" ht="19.5" customHeight="1">
      <c r="A196" s="94" t="s">
        <v>2296</v>
      </c>
      <c r="B196" s="95"/>
    </row>
    <row r="197" spans="1:2" s="83" customFormat="1" ht="19.5" customHeight="1">
      <c r="A197" s="94" t="s">
        <v>2297</v>
      </c>
      <c r="B197" s="95"/>
    </row>
    <row r="198" spans="1:2" s="83" customFormat="1" ht="19.5" customHeight="1">
      <c r="A198" s="94" t="s">
        <v>2298</v>
      </c>
      <c r="B198" s="95"/>
    </row>
    <row r="199" spans="1:2" s="83" customFormat="1" ht="19.5" customHeight="1">
      <c r="A199" s="94" t="s">
        <v>2299</v>
      </c>
      <c r="B199" s="95"/>
    </row>
    <row r="200" spans="1:2" s="83" customFormat="1" ht="19.5" customHeight="1">
      <c r="A200" s="94" t="s">
        <v>2300</v>
      </c>
      <c r="B200" s="95"/>
    </row>
    <row r="201" spans="1:2" s="83" customFormat="1" ht="19.5" customHeight="1">
      <c r="A201" s="94" t="s">
        <v>2301</v>
      </c>
      <c r="B201" s="95"/>
    </row>
    <row r="202" spans="1:2" s="83" customFormat="1" ht="19.5" customHeight="1">
      <c r="A202" s="94" t="s">
        <v>2302</v>
      </c>
      <c r="B202" s="95"/>
    </row>
    <row r="203" spans="1:2" s="83" customFormat="1" ht="19.5" customHeight="1">
      <c r="A203" s="94" t="s">
        <v>2303</v>
      </c>
      <c r="B203" s="95">
        <v>1915</v>
      </c>
    </row>
    <row r="204" spans="1:2" s="83" customFormat="1" ht="19.5" customHeight="1">
      <c r="A204" s="94" t="s">
        <v>2304</v>
      </c>
      <c r="B204" s="95"/>
    </row>
    <row r="205" spans="1:2" s="83" customFormat="1" ht="19.5" customHeight="1">
      <c r="A205" s="94" t="s">
        <v>2305</v>
      </c>
      <c r="B205" s="95">
        <v>2880</v>
      </c>
    </row>
    <row r="206" spans="1:2" s="83" customFormat="1" ht="19.5" customHeight="1">
      <c r="A206" s="94" t="s">
        <v>2306</v>
      </c>
      <c r="B206" s="95">
        <v>15393</v>
      </c>
    </row>
    <row r="207" spans="1:2" s="83" customFormat="1" ht="19.5" customHeight="1">
      <c r="A207" s="94" t="s">
        <v>2307</v>
      </c>
      <c r="B207" s="95"/>
    </row>
    <row r="208" spans="1:2" s="83" customFormat="1" ht="19.5" customHeight="1">
      <c r="A208" s="94" t="s">
        <v>2308</v>
      </c>
      <c r="B208" s="95">
        <v>8</v>
      </c>
    </row>
    <row r="209" spans="1:2" s="83" customFormat="1" ht="19.5" customHeight="1">
      <c r="A209" s="94" t="s">
        <v>2309</v>
      </c>
      <c r="B209" s="95"/>
    </row>
    <row r="210" spans="1:2" s="83" customFormat="1" ht="19.5" customHeight="1">
      <c r="A210" s="94" t="s">
        <v>2310</v>
      </c>
      <c r="B210" s="95"/>
    </row>
    <row r="211" spans="1:2" s="83" customFormat="1" ht="19.5" customHeight="1">
      <c r="A211" s="94" t="s">
        <v>2311</v>
      </c>
      <c r="B211" s="95">
        <v>4</v>
      </c>
    </row>
    <row r="212" spans="1:2" s="83" customFormat="1" ht="19.5" customHeight="1">
      <c r="A212" s="94" t="s">
        <v>2312</v>
      </c>
      <c r="B212" s="95"/>
    </row>
    <row r="213" spans="1:2" s="83" customFormat="1" ht="19.5" customHeight="1">
      <c r="A213" s="94" t="s">
        <v>2313</v>
      </c>
      <c r="B213" s="95"/>
    </row>
    <row r="214" spans="1:2" s="83" customFormat="1" ht="19.5" customHeight="1">
      <c r="A214" s="94" t="s">
        <v>2314</v>
      </c>
      <c r="B214" s="95"/>
    </row>
    <row r="215" spans="1:2" s="83" customFormat="1" ht="19.5" customHeight="1">
      <c r="A215" s="94" t="s">
        <v>2315</v>
      </c>
      <c r="B215" s="95"/>
    </row>
    <row r="216" spans="1:2" s="83" customFormat="1" ht="19.5" customHeight="1">
      <c r="A216" s="94" t="s">
        <v>2316</v>
      </c>
      <c r="B216" s="95"/>
    </row>
    <row r="217" spans="1:2" s="83" customFormat="1" ht="19.5" customHeight="1">
      <c r="A217" s="94" t="s">
        <v>2317</v>
      </c>
      <c r="B217" s="95"/>
    </row>
    <row r="218" spans="1:2" s="83" customFormat="1" ht="19.5" customHeight="1">
      <c r="A218" s="94" t="s">
        <v>2318</v>
      </c>
      <c r="B218" s="95"/>
    </row>
    <row r="219" spans="1:2" s="83" customFormat="1" ht="19.5" customHeight="1">
      <c r="A219" s="94" t="s">
        <v>2319</v>
      </c>
      <c r="B219" s="95">
        <v>3</v>
      </c>
    </row>
    <row r="220" spans="1:2" s="83" customFormat="1" ht="19.5" customHeight="1">
      <c r="A220" s="94" t="s">
        <v>2320</v>
      </c>
      <c r="B220" s="95"/>
    </row>
    <row r="221" spans="1:2" s="83" customFormat="1" ht="19.5" customHeight="1">
      <c r="A221" s="94" t="s">
        <v>2321</v>
      </c>
      <c r="B221" s="95"/>
    </row>
    <row r="222" spans="1:2" s="83" customFormat="1" ht="19.5" customHeight="1">
      <c r="A222" s="94" t="s">
        <v>2322</v>
      </c>
      <c r="B222" s="95">
        <v>1</v>
      </c>
    </row>
    <row r="223" spans="1:2" s="83" customFormat="1" ht="19.5" customHeight="1">
      <c r="A223" s="94" t="s">
        <v>2323</v>
      </c>
      <c r="B223" s="95"/>
    </row>
    <row r="224" spans="1:2" s="83" customFormat="1" ht="19.5" customHeight="1">
      <c r="A224" s="94" t="s">
        <v>2324</v>
      </c>
      <c r="B224" s="95"/>
    </row>
    <row r="225" spans="1:2" s="83" customFormat="1" ht="19.5" customHeight="1">
      <c r="A225" s="94" t="s">
        <v>2325</v>
      </c>
      <c r="B225" s="95"/>
    </row>
    <row r="226" spans="1:2" s="83" customFormat="1" ht="19.5" customHeight="1">
      <c r="A226" s="94" t="s">
        <v>2326</v>
      </c>
      <c r="B226" s="95"/>
    </row>
    <row r="227" spans="1:2" s="83" customFormat="1" ht="19.5" customHeight="1">
      <c r="A227" s="94" t="s">
        <v>2327</v>
      </c>
      <c r="B227" s="95"/>
    </row>
    <row r="228" spans="1:2" s="83" customFormat="1" ht="19.5" customHeight="1">
      <c r="A228" s="94" t="s">
        <v>2328</v>
      </c>
      <c r="B228" s="95"/>
    </row>
    <row r="229" spans="1:2" s="83" customFormat="1" ht="19.5" customHeight="1">
      <c r="A229" s="94" t="s">
        <v>2329</v>
      </c>
      <c r="B229" s="95"/>
    </row>
    <row r="230" spans="1:2" s="83" customFormat="1" ht="19.5" customHeight="1">
      <c r="A230" s="94" t="s">
        <v>2330</v>
      </c>
      <c r="B230" s="95"/>
    </row>
    <row r="231" spans="1:2" s="83" customFormat="1" ht="19.5" customHeight="1">
      <c r="A231" s="94" t="s">
        <v>2331</v>
      </c>
      <c r="B231" s="95"/>
    </row>
    <row r="232" spans="1:2" s="83" customFormat="1" ht="19.5" customHeight="1">
      <c r="A232" s="94" t="s">
        <v>2332</v>
      </c>
      <c r="B232" s="95"/>
    </row>
    <row r="233" spans="1:2" s="83" customFormat="1" ht="19.5" customHeight="1">
      <c r="A233" s="94" t="s">
        <v>2333</v>
      </c>
      <c r="B233" s="95"/>
    </row>
    <row r="234" spans="1:2" s="83" customFormat="1" ht="19.5" customHeight="1">
      <c r="A234" s="94" t="s">
        <v>2334</v>
      </c>
      <c r="B234" s="95"/>
    </row>
    <row r="235" spans="1:2" s="83" customFormat="1" ht="19.5" customHeight="1">
      <c r="A235" s="94" t="s">
        <v>2335</v>
      </c>
      <c r="B235" s="95"/>
    </row>
    <row r="236" spans="1:2" s="83" customFormat="1" ht="19.5" customHeight="1">
      <c r="A236" s="94" t="s">
        <v>2336</v>
      </c>
      <c r="B236" s="95"/>
    </row>
    <row r="237" spans="1:2" s="83" customFormat="1" ht="19.5" customHeight="1">
      <c r="A237" s="94" t="s">
        <v>2337</v>
      </c>
      <c r="B237" s="95"/>
    </row>
    <row r="238" spans="1:2" s="83" customFormat="1" ht="19.5" customHeight="1">
      <c r="A238" s="94" t="s">
        <v>2338</v>
      </c>
      <c r="B238" s="95"/>
    </row>
    <row r="239" spans="1:2" s="83" customFormat="1" ht="19.5" customHeight="1">
      <c r="A239" s="94" t="s">
        <v>2339</v>
      </c>
      <c r="B239" s="95"/>
    </row>
    <row r="240" spans="1:2" s="83" customFormat="1" ht="19.5" customHeight="1">
      <c r="A240" s="94" t="s">
        <v>2340</v>
      </c>
      <c r="B240" s="95"/>
    </row>
    <row r="241" spans="1:2" s="83" customFormat="1" ht="19.5" customHeight="1">
      <c r="A241" s="94" t="s">
        <v>2341</v>
      </c>
      <c r="B241" s="95"/>
    </row>
    <row r="242" spans="1:2" s="83" customFormat="1" ht="19.5" customHeight="1">
      <c r="A242" s="94" t="s">
        <v>2342</v>
      </c>
      <c r="B242" s="95"/>
    </row>
    <row r="243" spans="1:2" s="83" customFormat="1" ht="19.5" customHeight="1">
      <c r="A243" s="94" t="s">
        <v>2343</v>
      </c>
      <c r="B243" s="95"/>
    </row>
    <row r="244" spans="1:2" s="83" customFormat="1" ht="19.5" customHeight="1">
      <c r="A244" s="94" t="s">
        <v>2344</v>
      </c>
      <c r="B244" s="95"/>
    </row>
    <row r="245" spans="1:2" s="83" customFormat="1" ht="19.5" customHeight="1">
      <c r="A245" s="97"/>
      <c r="B245" s="95"/>
    </row>
    <row r="246" spans="1:2" s="83" customFormat="1" ht="19.5" customHeight="1">
      <c r="A246" s="97"/>
      <c r="B246" s="95"/>
    </row>
    <row r="247" spans="1:2" s="83" customFormat="1" ht="19.5" customHeight="1">
      <c r="A247" s="98" t="s">
        <v>2345</v>
      </c>
      <c r="B247" s="99">
        <f>B5+B21+B33+B44+B102+B118+B162+B166+B192+B208+B224</f>
        <v>232617</v>
      </c>
    </row>
  </sheetData>
  <sheetProtection/>
  <mergeCells count="2">
    <mergeCell ref="A1:B1"/>
    <mergeCell ref="A2:B2"/>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H9"/>
  <sheetViews>
    <sheetView zoomScaleSheetLayoutView="100" workbookViewId="0" topLeftCell="A1">
      <selection activeCell="A1" sqref="A1:IV65536"/>
    </sheetView>
  </sheetViews>
  <sheetFormatPr defaultColWidth="10.00390625" defaultRowHeight="21" customHeight="1"/>
  <cols>
    <col min="1" max="1" width="25.625" style="71" customWidth="1"/>
    <col min="2" max="3" width="12.00390625" style="71" customWidth="1"/>
    <col min="4" max="4" width="10.75390625" style="71" customWidth="1"/>
    <col min="5" max="5" width="25.625" style="71" customWidth="1"/>
    <col min="6" max="7" width="10.875" style="71" customWidth="1"/>
    <col min="8" max="8" width="10.375" style="71" customWidth="1"/>
    <col min="9" max="16384" width="10.00390625" style="71" customWidth="1"/>
  </cols>
  <sheetData>
    <row r="1" s="71" customFormat="1" ht="28.5" customHeight="1">
      <c r="A1" s="73" t="s">
        <v>2346</v>
      </c>
    </row>
    <row r="2" spans="1:8" s="71" customFormat="1" ht="24.75" customHeight="1">
      <c r="A2" s="74" t="s">
        <v>2347</v>
      </c>
      <c r="B2" s="74"/>
      <c r="C2" s="74"/>
      <c r="D2" s="74"/>
      <c r="E2" s="74"/>
      <c r="F2" s="74"/>
      <c r="G2" s="74"/>
      <c r="H2" s="74"/>
    </row>
    <row r="3" spans="1:8" s="71" customFormat="1" ht="21" customHeight="1">
      <c r="A3" s="75"/>
      <c r="B3" s="75"/>
      <c r="C3" s="75"/>
      <c r="D3" s="75"/>
      <c r="E3" s="75"/>
      <c r="F3" s="60" t="s">
        <v>2</v>
      </c>
      <c r="G3" s="60"/>
      <c r="H3" s="60"/>
    </row>
    <row r="4" spans="1:8" s="72" customFormat="1" ht="45" customHeight="1">
      <c r="A4" s="76" t="s">
        <v>3</v>
      </c>
      <c r="B4" s="63" t="s">
        <v>1577</v>
      </c>
      <c r="C4" s="63" t="s">
        <v>4</v>
      </c>
      <c r="D4" s="63" t="s">
        <v>2348</v>
      </c>
      <c r="E4" s="76" t="s">
        <v>3</v>
      </c>
      <c r="F4" s="63" t="s">
        <v>2349</v>
      </c>
      <c r="G4" s="63" t="s">
        <v>4</v>
      </c>
      <c r="H4" s="63" t="s">
        <v>2348</v>
      </c>
    </row>
    <row r="5" spans="1:8" s="72" customFormat="1" ht="27" customHeight="1">
      <c r="A5" s="76" t="s">
        <v>9</v>
      </c>
      <c r="B5" s="77">
        <f aca="true" t="shared" si="0" ref="B5:G5">SUM(B6:B8)</f>
        <v>1000</v>
      </c>
      <c r="C5" s="64">
        <f t="shared" si="0"/>
        <v>1000</v>
      </c>
      <c r="D5" s="77"/>
      <c r="E5" s="76" t="s">
        <v>10</v>
      </c>
      <c r="F5" s="77">
        <f>SUM(F6:F7)</f>
        <v>1000</v>
      </c>
      <c r="G5" s="64">
        <f t="shared" si="0"/>
        <v>1000</v>
      </c>
      <c r="H5" s="77"/>
    </row>
    <row r="6" spans="1:8" s="71" customFormat="1" ht="30" customHeight="1">
      <c r="A6" s="78" t="s">
        <v>1551</v>
      </c>
      <c r="B6" s="77"/>
      <c r="C6" s="64"/>
      <c r="D6" s="77"/>
      <c r="E6" s="78" t="s">
        <v>12</v>
      </c>
      <c r="F6" s="77"/>
      <c r="G6" s="64"/>
      <c r="H6" s="77"/>
    </row>
    <row r="7" spans="1:8" s="71" customFormat="1" ht="30" customHeight="1">
      <c r="A7" s="78" t="s">
        <v>13</v>
      </c>
      <c r="B7" s="77">
        <v>1000</v>
      </c>
      <c r="C7" s="64">
        <v>1000</v>
      </c>
      <c r="D7" s="79">
        <f>C7/B7-1</f>
        <v>0</v>
      </c>
      <c r="E7" s="80" t="s">
        <v>1552</v>
      </c>
      <c r="F7" s="77">
        <v>1000</v>
      </c>
      <c r="G7" s="64">
        <v>1000</v>
      </c>
      <c r="H7" s="79">
        <f>G7/F7-1</f>
        <v>0</v>
      </c>
    </row>
    <row r="8" spans="1:8" s="71" customFormat="1" ht="30" customHeight="1">
      <c r="A8" s="80" t="s">
        <v>61</v>
      </c>
      <c r="B8" s="77"/>
      <c r="C8" s="77"/>
      <c r="D8" s="77"/>
      <c r="E8" s="68" t="s">
        <v>1556</v>
      </c>
      <c r="F8" s="81"/>
      <c r="G8" s="81"/>
      <c r="H8" s="77"/>
    </row>
    <row r="9" spans="1:8" s="71" customFormat="1" ht="36.75" customHeight="1">
      <c r="A9" s="82"/>
      <c r="B9" s="81"/>
      <c r="C9" s="81"/>
      <c r="D9" s="81"/>
      <c r="E9" s="82"/>
      <c r="F9" s="81"/>
      <c r="G9" s="81"/>
      <c r="H9" s="77"/>
    </row>
  </sheetData>
  <sheetProtection/>
  <mergeCells count="2">
    <mergeCell ref="A2:H2"/>
    <mergeCell ref="F3:H3"/>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H9"/>
  <sheetViews>
    <sheetView zoomScaleSheetLayoutView="100" workbookViewId="0" topLeftCell="A1">
      <selection activeCell="A1" sqref="A1"/>
    </sheetView>
  </sheetViews>
  <sheetFormatPr defaultColWidth="9.00390625" defaultRowHeight="21" customHeight="1"/>
  <cols>
    <col min="1" max="1" width="25.625" style="55" customWidth="1"/>
    <col min="2" max="2" width="11.875" style="55" customWidth="1"/>
    <col min="3" max="4" width="10.75390625" style="55" customWidth="1"/>
    <col min="5" max="5" width="25.625" style="55" customWidth="1"/>
    <col min="6" max="6" width="13.00390625" style="55" customWidth="1"/>
    <col min="7" max="7" width="10.75390625" style="55" customWidth="1"/>
    <col min="8" max="8" width="10.375" style="55" customWidth="1"/>
    <col min="9" max="16384" width="9.00390625" style="55" customWidth="1"/>
  </cols>
  <sheetData>
    <row r="1" s="55" customFormat="1" ht="20.25">
      <c r="A1" s="57" t="s">
        <v>2350</v>
      </c>
    </row>
    <row r="2" spans="1:8" s="55" customFormat="1" ht="24.75" customHeight="1">
      <c r="A2" s="58" t="s">
        <v>2351</v>
      </c>
      <c r="B2" s="58"/>
      <c r="C2" s="58"/>
      <c r="D2" s="58"/>
      <c r="E2" s="58"/>
      <c r="F2" s="58"/>
      <c r="G2" s="58"/>
      <c r="H2" s="58"/>
    </row>
    <row r="3" spans="1:8" s="55" customFormat="1" ht="21" customHeight="1">
      <c r="A3" s="59"/>
      <c r="B3" s="59"/>
      <c r="C3" s="59"/>
      <c r="D3" s="59"/>
      <c r="E3" s="59"/>
      <c r="F3" s="60" t="s">
        <v>2</v>
      </c>
      <c r="G3" s="60"/>
      <c r="H3" s="60"/>
    </row>
    <row r="4" spans="1:8" s="56" customFormat="1" ht="31.5" customHeight="1">
      <c r="A4" s="61" t="s">
        <v>3</v>
      </c>
      <c r="B4" s="62" t="s">
        <v>1577</v>
      </c>
      <c r="C4" s="63" t="s">
        <v>4</v>
      </c>
      <c r="D4" s="63" t="s">
        <v>2348</v>
      </c>
      <c r="E4" s="61" t="s">
        <v>3</v>
      </c>
      <c r="F4" s="62" t="s">
        <v>2349</v>
      </c>
      <c r="G4" s="63" t="s">
        <v>4</v>
      </c>
      <c r="H4" s="63" t="s">
        <v>2348</v>
      </c>
    </row>
    <row r="5" spans="1:8" s="56" customFormat="1" ht="27" customHeight="1">
      <c r="A5" s="61" t="s">
        <v>9</v>
      </c>
      <c r="B5" s="64">
        <f aca="true" t="shared" si="0" ref="B5:G5">SUM(B6:B8)</f>
        <v>1000</v>
      </c>
      <c r="C5" s="64">
        <f t="shared" si="0"/>
        <v>1000</v>
      </c>
      <c r="D5" s="64"/>
      <c r="E5" s="61" t="s">
        <v>10</v>
      </c>
      <c r="F5" s="64">
        <f t="shared" si="0"/>
        <v>1000</v>
      </c>
      <c r="G5" s="64">
        <f t="shared" si="0"/>
        <v>1000</v>
      </c>
      <c r="H5" s="64"/>
    </row>
    <row r="6" spans="1:8" s="55" customFormat="1" ht="30" customHeight="1">
      <c r="A6" s="65" t="s">
        <v>1551</v>
      </c>
      <c r="B6" s="64"/>
      <c r="C6" s="64"/>
      <c r="D6" s="64"/>
      <c r="E6" s="65" t="s">
        <v>12</v>
      </c>
      <c r="F6" s="64"/>
      <c r="G6" s="64"/>
      <c r="H6" s="64"/>
    </row>
    <row r="7" spans="1:8" s="55" customFormat="1" ht="30" customHeight="1">
      <c r="A7" s="65" t="s">
        <v>13</v>
      </c>
      <c r="B7" s="64">
        <v>1000</v>
      </c>
      <c r="C7" s="64">
        <v>1000</v>
      </c>
      <c r="D7" s="66">
        <f>C7/B7-1</f>
        <v>0</v>
      </c>
      <c r="E7" s="67" t="s">
        <v>1552</v>
      </c>
      <c r="F7" s="64">
        <v>1000</v>
      </c>
      <c r="G7" s="64">
        <v>1000</v>
      </c>
      <c r="H7" s="66">
        <f>G7/F7-1</f>
        <v>0</v>
      </c>
    </row>
    <row r="8" spans="1:8" s="55" customFormat="1" ht="30" customHeight="1">
      <c r="A8" s="67" t="s">
        <v>61</v>
      </c>
      <c r="B8" s="64"/>
      <c r="C8" s="64"/>
      <c r="D8" s="64"/>
      <c r="E8" s="68" t="s">
        <v>1556</v>
      </c>
      <c r="F8" s="64"/>
      <c r="G8" s="64"/>
      <c r="H8" s="64"/>
    </row>
    <row r="9" spans="1:8" s="55" customFormat="1" ht="30" customHeight="1">
      <c r="A9" s="69"/>
      <c r="B9" s="70"/>
      <c r="C9" s="70"/>
      <c r="D9" s="70"/>
      <c r="E9" s="69"/>
      <c r="F9" s="70"/>
      <c r="G9" s="70"/>
      <c r="H9" s="64"/>
    </row>
  </sheetData>
  <sheetProtection/>
  <mergeCells count="2">
    <mergeCell ref="A2:H2"/>
    <mergeCell ref="F3:H3"/>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IP17"/>
  <sheetViews>
    <sheetView zoomScaleSheetLayoutView="100" workbookViewId="0" topLeftCell="A1">
      <selection activeCell="A1" sqref="A1"/>
    </sheetView>
  </sheetViews>
  <sheetFormatPr defaultColWidth="9.125" defaultRowHeight="14.25"/>
  <cols>
    <col min="1" max="1" width="38.75390625" style="39" customWidth="1"/>
    <col min="2" max="2" width="14.75390625" style="39" customWidth="1"/>
    <col min="3" max="3" width="37.125" style="39" customWidth="1"/>
    <col min="4" max="4" width="19.375" style="39" customWidth="1"/>
    <col min="5" max="247" width="9.125" style="39" customWidth="1"/>
    <col min="248" max="250" width="9.125" style="42" customWidth="1"/>
    <col min="251" max="16384" width="9.125" style="43" customWidth="1"/>
  </cols>
  <sheetData>
    <row r="1" spans="1:250" s="39" customFormat="1" ht="18" customHeight="1">
      <c r="A1" s="44" t="s">
        <v>2352</v>
      </c>
      <c r="IN1" s="42"/>
      <c r="IO1" s="42"/>
      <c r="IP1" s="42"/>
    </row>
    <row r="2" spans="1:4" s="40" customFormat="1" ht="33.75" customHeight="1">
      <c r="A2" s="45" t="s">
        <v>2353</v>
      </c>
      <c r="B2" s="45"/>
      <c r="C2" s="45"/>
      <c r="D2" s="45"/>
    </row>
    <row r="3" spans="1:4" s="40" customFormat="1" ht="16.5" customHeight="1">
      <c r="A3" s="46" t="s">
        <v>2354</v>
      </c>
      <c r="B3" s="46"/>
      <c r="C3" s="46"/>
      <c r="D3" s="46"/>
    </row>
    <row r="4" spans="1:4" s="40" customFormat="1" ht="21" customHeight="1">
      <c r="A4" s="47" t="s">
        <v>1284</v>
      </c>
      <c r="B4" s="47" t="s">
        <v>1634</v>
      </c>
      <c r="C4" s="47" t="s">
        <v>1284</v>
      </c>
      <c r="D4" s="47" t="s">
        <v>1634</v>
      </c>
    </row>
    <row r="5" spans="1:4" s="41" customFormat="1" ht="21" customHeight="1">
      <c r="A5" s="48" t="s">
        <v>2355</v>
      </c>
      <c r="B5" s="49"/>
      <c r="C5" s="48" t="s">
        <v>2355</v>
      </c>
      <c r="D5" s="49"/>
    </row>
    <row r="6" spans="1:4" s="41" customFormat="1" ht="21" customHeight="1">
      <c r="A6" s="48" t="s">
        <v>2356</v>
      </c>
      <c r="B6" s="49"/>
      <c r="C6" s="48" t="s">
        <v>2345</v>
      </c>
      <c r="D6" s="49"/>
    </row>
    <row r="7" spans="1:4" s="40" customFormat="1" ht="21" customHeight="1">
      <c r="A7" s="50" t="s">
        <v>2357</v>
      </c>
      <c r="B7" s="51"/>
      <c r="C7" s="50" t="s">
        <v>2358</v>
      </c>
      <c r="D7" s="51"/>
    </row>
    <row r="8" spans="1:4" s="40" customFormat="1" ht="21" customHeight="1">
      <c r="A8" s="50" t="s">
        <v>2359</v>
      </c>
      <c r="B8" s="51"/>
      <c r="C8" s="50" t="s">
        <v>2359</v>
      </c>
      <c r="D8" s="51"/>
    </row>
    <row r="9" spans="1:4" s="40" customFormat="1" ht="21" customHeight="1">
      <c r="A9" s="50" t="s">
        <v>2360</v>
      </c>
      <c r="B9" s="51"/>
      <c r="C9" s="50" t="s">
        <v>2360</v>
      </c>
      <c r="D9" s="51"/>
    </row>
    <row r="10" spans="1:4" s="40" customFormat="1" ht="21" customHeight="1">
      <c r="A10" s="50" t="s">
        <v>2361</v>
      </c>
      <c r="B10" s="51"/>
      <c r="C10" s="50" t="s">
        <v>2361</v>
      </c>
      <c r="D10" s="51"/>
    </row>
    <row r="11" spans="1:4" s="40" customFormat="1" ht="21" customHeight="1">
      <c r="A11" s="50" t="s">
        <v>2362</v>
      </c>
      <c r="B11" s="51"/>
      <c r="C11" s="50" t="s">
        <v>2363</v>
      </c>
      <c r="D11" s="51"/>
    </row>
    <row r="12" spans="1:4" s="41" customFormat="1" ht="21" customHeight="1">
      <c r="A12" s="50" t="s">
        <v>2364</v>
      </c>
      <c r="B12" s="49"/>
      <c r="C12" s="50" t="s">
        <v>2365</v>
      </c>
      <c r="D12" s="49"/>
    </row>
    <row r="13" spans="1:4" s="40" customFormat="1" ht="21" customHeight="1">
      <c r="A13" s="50" t="s">
        <v>2366</v>
      </c>
      <c r="B13" s="51"/>
      <c r="C13" s="50" t="s">
        <v>2367</v>
      </c>
      <c r="D13" s="51"/>
    </row>
    <row r="14" spans="1:4" s="40" customFormat="1" ht="21" customHeight="1">
      <c r="A14" s="50" t="s">
        <v>2368</v>
      </c>
      <c r="B14" s="51"/>
      <c r="C14" s="50" t="s">
        <v>2369</v>
      </c>
      <c r="D14" s="51"/>
    </row>
    <row r="15" spans="1:4" s="40" customFormat="1" ht="21" customHeight="1">
      <c r="A15" s="50" t="s">
        <v>2370</v>
      </c>
      <c r="B15" s="51"/>
      <c r="C15" s="50" t="s">
        <v>2371</v>
      </c>
      <c r="D15" s="51"/>
    </row>
    <row r="16" spans="1:250" s="39" customFormat="1" ht="21.75" customHeight="1">
      <c r="A16" s="52" t="s">
        <v>2372</v>
      </c>
      <c r="B16" s="53"/>
      <c r="C16" s="53"/>
      <c r="D16" s="53"/>
      <c r="IN16" s="42"/>
      <c r="IO16" s="42"/>
      <c r="IP16" s="42"/>
    </row>
    <row r="17" spans="1:250" s="39" customFormat="1" ht="14.25">
      <c r="A17" s="54"/>
      <c r="IN17" s="42"/>
      <c r="IO17" s="42"/>
      <c r="IP17" s="42"/>
    </row>
  </sheetData>
  <sheetProtection/>
  <mergeCells count="2">
    <mergeCell ref="A2:D2"/>
    <mergeCell ref="A3:D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1" sqref="A1"/>
    </sheetView>
  </sheetViews>
  <sheetFormatPr defaultColWidth="8.75390625" defaultRowHeight="14.25"/>
  <cols>
    <col min="1" max="1" width="54.25390625" style="18" customWidth="1"/>
    <col min="2" max="3" width="20.75390625" style="18" customWidth="1"/>
    <col min="4" max="16384" width="8.75390625" style="18" customWidth="1"/>
  </cols>
  <sheetData>
    <row r="1" ht="18.75">
      <c r="A1" s="27" t="s">
        <v>2373</v>
      </c>
    </row>
    <row r="2" spans="1:3" ht="25.5" customHeight="1">
      <c r="A2" s="35" t="s">
        <v>2374</v>
      </c>
      <c r="B2" s="35"/>
      <c r="C2" s="35"/>
    </row>
    <row r="3" spans="1:3" ht="20.25" customHeight="1">
      <c r="A3" s="36"/>
      <c r="B3" s="36"/>
      <c r="C3" s="37" t="s">
        <v>1210</v>
      </c>
    </row>
    <row r="4" spans="1:3" ht="26.25" customHeight="1">
      <c r="A4" s="30" t="s">
        <v>2375</v>
      </c>
      <c r="B4" s="30" t="s">
        <v>1634</v>
      </c>
      <c r="C4" s="30" t="s">
        <v>1269</v>
      </c>
    </row>
    <row r="5" spans="1:3" ht="24.75" customHeight="1">
      <c r="A5" s="31" t="s">
        <v>2376</v>
      </c>
      <c r="B5" s="32">
        <v>435975</v>
      </c>
      <c r="C5" s="32">
        <v>435975</v>
      </c>
    </row>
    <row r="6" spans="1:3" ht="24.75" customHeight="1">
      <c r="A6" s="31" t="s">
        <v>2377</v>
      </c>
      <c r="B6" s="32">
        <v>480000</v>
      </c>
      <c r="C6" s="32">
        <v>480000</v>
      </c>
    </row>
    <row r="7" spans="1:3" ht="24.75" customHeight="1">
      <c r="A7" s="31" t="s">
        <v>2378</v>
      </c>
      <c r="B7" s="32">
        <v>166000</v>
      </c>
      <c r="C7" s="32">
        <v>166000</v>
      </c>
    </row>
    <row r="8" spans="1:3" ht="24.75" customHeight="1">
      <c r="A8" s="38" t="s">
        <v>2379</v>
      </c>
      <c r="B8" s="32"/>
      <c r="C8" s="32"/>
    </row>
    <row r="9" spans="1:3" ht="24.75" customHeight="1">
      <c r="A9" s="38" t="s">
        <v>2380</v>
      </c>
      <c r="B9" s="32">
        <v>166000</v>
      </c>
      <c r="C9" s="32">
        <v>166000</v>
      </c>
    </row>
    <row r="10" spans="1:3" ht="24.75" customHeight="1">
      <c r="A10" s="31" t="s">
        <v>2381</v>
      </c>
      <c r="B10" s="32">
        <v>122000</v>
      </c>
      <c r="C10" s="32">
        <v>122000</v>
      </c>
    </row>
    <row r="11" spans="1:3" ht="24.75" customHeight="1">
      <c r="A11" s="31" t="s">
        <v>2382</v>
      </c>
      <c r="B11" s="32">
        <v>479804</v>
      </c>
      <c r="C11" s="32">
        <v>479804</v>
      </c>
    </row>
    <row r="12" spans="1:3" ht="24.75" customHeight="1">
      <c r="A12" s="31" t="s">
        <v>2383</v>
      </c>
      <c r="B12" s="32">
        <v>0</v>
      </c>
      <c r="C12" s="32">
        <v>0</v>
      </c>
    </row>
    <row r="13" spans="1:3" ht="24.75" customHeight="1">
      <c r="A13" s="31" t="s">
        <v>2384</v>
      </c>
      <c r="B13" s="32"/>
      <c r="C13" s="32"/>
    </row>
    <row r="14" spans="1:3" ht="36" customHeight="1">
      <c r="A14" s="34" t="s">
        <v>2385</v>
      </c>
      <c r="B14" s="34"/>
      <c r="C14" s="34"/>
    </row>
    <row r="15" spans="1:3" ht="20.25" customHeight="1">
      <c r="A15" s="34" t="s">
        <v>2386</v>
      </c>
      <c r="B15" s="34"/>
      <c r="C15" s="34"/>
    </row>
  </sheetData>
  <sheetProtection/>
  <mergeCells count="3">
    <mergeCell ref="A2:C2"/>
    <mergeCell ref="A14:C14"/>
    <mergeCell ref="A15:C15"/>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C13"/>
  <sheetViews>
    <sheetView zoomScaleSheetLayoutView="100" workbookViewId="0" topLeftCell="A1">
      <selection activeCell="A1" sqref="A1"/>
    </sheetView>
  </sheetViews>
  <sheetFormatPr defaultColWidth="8.75390625" defaultRowHeight="14.25"/>
  <cols>
    <col min="1" max="1" width="54.50390625" style="18" customWidth="1"/>
    <col min="2" max="3" width="15.375" style="18" customWidth="1"/>
    <col min="4" max="16384" width="8.75390625" style="18" customWidth="1"/>
  </cols>
  <sheetData>
    <row r="1" ht="31.5" customHeight="1">
      <c r="A1" s="27" t="s">
        <v>2387</v>
      </c>
    </row>
    <row r="2" spans="1:3" ht="39" customHeight="1">
      <c r="A2" s="28" t="s">
        <v>2388</v>
      </c>
      <c r="B2" s="28"/>
      <c r="C2" s="28"/>
    </row>
    <row r="3" spans="1:3" ht="18.75" customHeight="1">
      <c r="A3" s="29"/>
      <c r="B3" s="29"/>
      <c r="C3" s="21" t="s">
        <v>1210</v>
      </c>
    </row>
    <row r="4" spans="1:3" ht="23.25" customHeight="1">
      <c r="A4" s="30" t="s">
        <v>2375</v>
      </c>
      <c r="B4" s="30" t="s">
        <v>1634</v>
      </c>
      <c r="C4" s="30" t="s">
        <v>1269</v>
      </c>
    </row>
    <row r="5" spans="1:3" ht="23.25" customHeight="1">
      <c r="A5" s="31" t="s">
        <v>2389</v>
      </c>
      <c r="B5" s="32">
        <v>539000</v>
      </c>
      <c r="C5" s="32">
        <v>539000</v>
      </c>
    </row>
    <row r="6" spans="1:3" ht="23.25" customHeight="1">
      <c r="A6" s="31" t="s">
        <v>2390</v>
      </c>
      <c r="B6" s="32">
        <v>739000</v>
      </c>
      <c r="C6" s="32">
        <v>739000</v>
      </c>
    </row>
    <row r="7" spans="1:3" ht="23.25" customHeight="1">
      <c r="A7" s="31" t="s">
        <v>2391</v>
      </c>
      <c r="B7" s="32">
        <v>204000</v>
      </c>
      <c r="C7" s="32">
        <v>204000</v>
      </c>
    </row>
    <row r="8" spans="1:3" ht="23.25" customHeight="1">
      <c r="A8" s="31" t="s">
        <v>2392</v>
      </c>
      <c r="B8" s="32">
        <v>4000</v>
      </c>
      <c r="C8" s="32">
        <v>4000</v>
      </c>
    </row>
    <row r="9" spans="1:3" ht="23.25" customHeight="1">
      <c r="A9" s="31" t="s">
        <v>2393</v>
      </c>
      <c r="B9" s="32">
        <v>739000</v>
      </c>
      <c r="C9" s="32">
        <v>739000</v>
      </c>
    </row>
    <row r="10" spans="1:3" ht="23.25" customHeight="1">
      <c r="A10" s="31" t="s">
        <v>2394</v>
      </c>
      <c r="B10" s="33"/>
      <c r="C10" s="33"/>
    </row>
    <row r="11" spans="1:3" ht="23.25" customHeight="1">
      <c r="A11" s="31" t="s">
        <v>2395</v>
      </c>
      <c r="B11" s="33"/>
      <c r="C11" s="33"/>
    </row>
    <row r="12" spans="1:3" ht="38.25" customHeight="1">
      <c r="A12" s="34" t="s">
        <v>2396</v>
      </c>
      <c r="B12" s="34"/>
      <c r="C12" s="34"/>
    </row>
    <row r="13" spans="1:3" ht="27.75" customHeight="1">
      <c r="A13" s="34" t="s">
        <v>2386</v>
      </c>
      <c r="B13" s="34"/>
      <c r="C13" s="34"/>
    </row>
  </sheetData>
  <sheetProtection/>
  <mergeCells count="3">
    <mergeCell ref="A2:C2"/>
    <mergeCell ref="A12:C12"/>
    <mergeCell ref="A13:C13"/>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C27"/>
  <sheetViews>
    <sheetView zoomScaleSheetLayoutView="100" workbookViewId="0" topLeftCell="A1">
      <selection activeCell="A1" sqref="A1"/>
    </sheetView>
  </sheetViews>
  <sheetFormatPr defaultColWidth="8.75390625" defaultRowHeight="14.25"/>
  <cols>
    <col min="1" max="1" width="40.375" style="18" customWidth="1"/>
    <col min="2" max="3" width="17.625" style="18" customWidth="1"/>
    <col min="4" max="16384" width="8.75390625" style="18" customWidth="1"/>
  </cols>
  <sheetData>
    <row r="1" ht="18.75">
      <c r="A1" s="19" t="s">
        <v>2397</v>
      </c>
    </row>
    <row r="2" spans="1:3" ht="22.5">
      <c r="A2" s="20" t="s">
        <v>2398</v>
      </c>
      <c r="B2" s="20"/>
      <c r="C2" s="20"/>
    </row>
    <row r="3" ht="18" customHeight="1">
      <c r="C3" s="21" t="s">
        <v>1210</v>
      </c>
    </row>
    <row r="4" spans="1:3" ht="23.25" customHeight="1">
      <c r="A4" s="22" t="s">
        <v>2375</v>
      </c>
      <c r="B4" s="22" t="s">
        <v>2399</v>
      </c>
      <c r="C4" s="22" t="s">
        <v>2400</v>
      </c>
    </row>
    <row r="5" spans="1:3" ht="23.25" customHeight="1">
      <c r="A5" s="23" t="s">
        <v>2401</v>
      </c>
      <c r="B5" s="24" t="s">
        <v>2402</v>
      </c>
      <c r="C5" s="25">
        <f>C6+C8</f>
        <v>370000</v>
      </c>
    </row>
    <row r="6" spans="1:3" ht="23.25" customHeight="1">
      <c r="A6" s="23" t="s">
        <v>2403</v>
      </c>
      <c r="B6" s="24" t="s">
        <v>1567</v>
      </c>
      <c r="C6" s="25">
        <v>166000</v>
      </c>
    </row>
    <row r="7" spans="1:3" ht="23.25" customHeight="1">
      <c r="A7" s="23" t="s">
        <v>2404</v>
      </c>
      <c r="B7" s="24" t="s">
        <v>1568</v>
      </c>
      <c r="C7" s="25">
        <v>122000</v>
      </c>
    </row>
    <row r="8" spans="1:3" ht="23.25" customHeight="1">
      <c r="A8" s="23" t="s">
        <v>2405</v>
      </c>
      <c r="B8" s="24" t="s">
        <v>2406</v>
      </c>
      <c r="C8" s="25">
        <v>204000</v>
      </c>
    </row>
    <row r="9" spans="1:3" ht="23.25" customHeight="1">
      <c r="A9" s="23" t="s">
        <v>2404</v>
      </c>
      <c r="B9" s="24" t="s">
        <v>1570</v>
      </c>
      <c r="C9" s="25">
        <v>4000</v>
      </c>
    </row>
    <row r="10" spans="1:3" ht="23.25" customHeight="1">
      <c r="A10" s="23" t="s">
        <v>2407</v>
      </c>
      <c r="B10" s="24" t="s">
        <v>2408</v>
      </c>
      <c r="C10" s="25">
        <v>126000</v>
      </c>
    </row>
    <row r="11" spans="1:3" ht="23.25" customHeight="1">
      <c r="A11" s="23" t="s">
        <v>2403</v>
      </c>
      <c r="B11" s="24" t="s">
        <v>2409</v>
      </c>
      <c r="C11" s="25">
        <v>122000</v>
      </c>
    </row>
    <row r="12" spans="1:3" ht="23.25" customHeight="1">
      <c r="A12" s="23" t="s">
        <v>2405</v>
      </c>
      <c r="B12" s="24" t="s">
        <v>2410</v>
      </c>
      <c r="C12" s="25">
        <v>4000</v>
      </c>
    </row>
    <row r="13" spans="1:3" ht="23.25" customHeight="1">
      <c r="A13" s="23" t="s">
        <v>2411</v>
      </c>
      <c r="B13" s="24" t="s">
        <v>2412</v>
      </c>
      <c r="C13" s="25">
        <f>C14+C15</f>
        <v>38232</v>
      </c>
    </row>
    <row r="14" spans="1:3" ht="23.25" customHeight="1">
      <c r="A14" s="23" t="s">
        <v>2403</v>
      </c>
      <c r="B14" s="24" t="s">
        <v>2413</v>
      </c>
      <c r="C14" s="25">
        <v>15629</v>
      </c>
    </row>
    <row r="15" spans="1:3" ht="23.25" customHeight="1">
      <c r="A15" s="23" t="s">
        <v>2405</v>
      </c>
      <c r="B15" s="24" t="s">
        <v>2414</v>
      </c>
      <c r="C15" s="25">
        <v>22603</v>
      </c>
    </row>
    <row r="16" spans="1:3" ht="23.25" customHeight="1">
      <c r="A16" s="23" t="s">
        <v>2415</v>
      </c>
      <c r="B16" s="24" t="s">
        <v>2416</v>
      </c>
      <c r="C16" s="25"/>
    </row>
    <row r="17" spans="1:3" ht="23.25" customHeight="1">
      <c r="A17" s="23" t="s">
        <v>2403</v>
      </c>
      <c r="B17" s="24" t="s">
        <v>2417</v>
      </c>
      <c r="C17" s="25"/>
    </row>
    <row r="18" spans="1:3" ht="23.25" customHeight="1">
      <c r="A18" s="23" t="s">
        <v>2418</v>
      </c>
      <c r="B18" s="24"/>
      <c r="C18" s="25"/>
    </row>
    <row r="19" spans="1:3" ht="23.25" customHeight="1">
      <c r="A19" s="23" t="s">
        <v>2419</v>
      </c>
      <c r="B19" s="24" t="s">
        <v>2420</v>
      </c>
      <c r="C19" s="25"/>
    </row>
    <row r="20" spans="1:3" ht="23.25" customHeight="1">
      <c r="A20" s="23" t="s">
        <v>2405</v>
      </c>
      <c r="B20" s="24" t="s">
        <v>2421</v>
      </c>
      <c r="C20" s="25"/>
    </row>
    <row r="21" spans="1:3" ht="23.25" customHeight="1">
      <c r="A21" s="23" t="s">
        <v>2418</v>
      </c>
      <c r="B21" s="24"/>
      <c r="C21" s="25"/>
    </row>
    <row r="22" spans="1:3" ht="23.25" customHeight="1">
      <c r="A22" s="23" t="s">
        <v>2422</v>
      </c>
      <c r="B22" s="24" t="s">
        <v>2423</v>
      </c>
      <c r="C22" s="25"/>
    </row>
    <row r="23" spans="1:3" ht="23.25" customHeight="1">
      <c r="A23" s="23" t="s">
        <v>2424</v>
      </c>
      <c r="B23" s="24" t="s">
        <v>2425</v>
      </c>
      <c r="C23" s="25">
        <f>SUM(C24:C25)</f>
        <v>41612</v>
      </c>
    </row>
    <row r="24" spans="1:3" ht="23.25" customHeight="1">
      <c r="A24" s="23" t="s">
        <v>2403</v>
      </c>
      <c r="B24" s="24" t="s">
        <v>2426</v>
      </c>
      <c r="C24" s="25">
        <v>15598</v>
      </c>
    </row>
    <row r="25" spans="1:3" ht="23.25" customHeight="1">
      <c r="A25" s="23" t="s">
        <v>2405</v>
      </c>
      <c r="B25" s="24" t="s">
        <v>2427</v>
      </c>
      <c r="C25" s="25">
        <v>26014</v>
      </c>
    </row>
    <row r="26" spans="1:3" ht="34.5" customHeight="1">
      <c r="A26" s="26" t="s">
        <v>2428</v>
      </c>
      <c r="B26" s="26"/>
      <c r="C26" s="26"/>
    </row>
    <row r="27" spans="1:3" ht="24" customHeight="1">
      <c r="A27" s="26" t="s">
        <v>2386</v>
      </c>
      <c r="B27" s="26"/>
      <c r="C27" s="26"/>
    </row>
  </sheetData>
  <sheetProtection/>
  <mergeCells count="3">
    <mergeCell ref="A2:C2"/>
    <mergeCell ref="A26:C26"/>
    <mergeCell ref="A27:C27"/>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B11"/>
  <sheetViews>
    <sheetView zoomScaleSheetLayoutView="100" workbookViewId="0" topLeftCell="A1">
      <selection activeCell="A1" sqref="A1"/>
    </sheetView>
  </sheetViews>
  <sheetFormatPr defaultColWidth="8.75390625" defaultRowHeight="14.25"/>
  <cols>
    <col min="1" max="1" width="57.625" style="10" customWidth="1"/>
    <col min="2" max="2" width="27.00390625" style="10" customWidth="1"/>
    <col min="3" max="32" width="9.00390625" style="10" bestFit="1" customWidth="1"/>
    <col min="33" max="16384" width="8.75390625" style="10" customWidth="1"/>
  </cols>
  <sheetData>
    <row r="1" s="10" customFormat="1" ht="18.75">
      <c r="A1" s="11" t="s">
        <v>2429</v>
      </c>
    </row>
    <row r="2" spans="1:2" s="10" customFormat="1" ht="33" customHeight="1">
      <c r="A2" s="12" t="s">
        <v>2430</v>
      </c>
      <c r="B2" s="12"/>
    </row>
    <row r="3" spans="1:2" s="10" customFormat="1" ht="24.75" customHeight="1">
      <c r="A3" s="13" t="s">
        <v>1210</v>
      </c>
      <c r="B3" s="13"/>
    </row>
    <row r="4" spans="1:2" s="10" customFormat="1" ht="27.75" customHeight="1">
      <c r="A4" s="14" t="s">
        <v>1633</v>
      </c>
      <c r="B4" s="14" t="s">
        <v>2431</v>
      </c>
    </row>
    <row r="5" spans="1:2" s="10" customFormat="1" ht="27.75" customHeight="1">
      <c r="A5" s="15" t="s">
        <v>2432</v>
      </c>
      <c r="B5" s="16">
        <f>SUM(B6:B7)</f>
        <v>1219000</v>
      </c>
    </row>
    <row r="6" spans="1:2" s="10" customFormat="1" ht="27.75" customHeight="1">
      <c r="A6" s="15" t="s">
        <v>2433</v>
      </c>
      <c r="B6" s="16">
        <v>480000</v>
      </c>
    </row>
    <row r="7" spans="1:2" s="10" customFormat="1" ht="27.75" customHeight="1">
      <c r="A7" s="15" t="s">
        <v>2434</v>
      </c>
      <c r="B7" s="16">
        <v>739000</v>
      </c>
    </row>
    <row r="8" spans="1:2" s="10" customFormat="1" ht="27.75" customHeight="1">
      <c r="A8" s="15" t="s">
        <v>2435</v>
      </c>
      <c r="B8" s="16">
        <v>0</v>
      </c>
    </row>
    <row r="9" spans="1:2" s="10" customFormat="1" ht="27.75" customHeight="1">
      <c r="A9" s="15" t="s">
        <v>2433</v>
      </c>
      <c r="B9" s="16">
        <v>0</v>
      </c>
    </row>
    <row r="10" spans="1:2" s="10" customFormat="1" ht="27.75" customHeight="1">
      <c r="A10" s="15" t="s">
        <v>2434</v>
      </c>
      <c r="B10" s="16">
        <v>0</v>
      </c>
    </row>
    <row r="11" spans="1:2" s="10" customFormat="1" ht="36.75" customHeight="1">
      <c r="A11" s="17" t="s">
        <v>2436</v>
      </c>
      <c r="B11" s="17"/>
    </row>
  </sheetData>
  <sheetProtection/>
  <mergeCells count="3">
    <mergeCell ref="A2:B2"/>
    <mergeCell ref="A3:B3"/>
    <mergeCell ref="A11:B11"/>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K12"/>
  <sheetViews>
    <sheetView zoomScaleSheetLayoutView="100" workbookViewId="0" topLeftCell="A1">
      <selection activeCell="F25" sqref="F25"/>
    </sheetView>
  </sheetViews>
  <sheetFormatPr defaultColWidth="8.75390625" defaultRowHeight="14.25"/>
  <cols>
    <col min="1" max="1" width="7.125" style="1" customWidth="1"/>
    <col min="2" max="2" width="35.625" style="1" customWidth="1"/>
    <col min="3" max="6" width="16.25390625" style="1" customWidth="1"/>
    <col min="7" max="32" width="9.00390625" style="1" bestFit="1" customWidth="1"/>
    <col min="33" max="16384" width="8.75390625" style="1" customWidth="1"/>
  </cols>
  <sheetData>
    <row r="1" spans="1:2" ht="18.75">
      <c r="A1" s="2" t="s">
        <v>2437</v>
      </c>
      <c r="B1" s="2"/>
    </row>
    <row r="2" spans="1:6" ht="24">
      <c r="A2" s="3" t="s">
        <v>2438</v>
      </c>
      <c r="B2" s="3"/>
      <c r="C2" s="3"/>
      <c r="D2" s="3"/>
      <c r="E2" s="3"/>
      <c r="F2" s="3"/>
    </row>
    <row r="3" spans="1:6" ht="27" customHeight="1">
      <c r="A3" s="4" t="s">
        <v>1210</v>
      </c>
      <c r="B3" s="4"/>
      <c r="C3" s="4"/>
      <c r="D3" s="4"/>
      <c r="E3" s="4"/>
      <c r="F3" s="4"/>
    </row>
    <row r="4" spans="1:6" ht="25.5" customHeight="1">
      <c r="A4" s="5" t="s">
        <v>1211</v>
      </c>
      <c r="B4" s="5" t="s">
        <v>2439</v>
      </c>
      <c r="C4" s="5" t="s">
        <v>2440</v>
      </c>
      <c r="D4" s="5" t="s">
        <v>2441</v>
      </c>
      <c r="E4" s="5" t="s">
        <v>2442</v>
      </c>
      <c r="F4" s="5" t="s">
        <v>2443</v>
      </c>
    </row>
    <row r="5" spans="1:11" ht="30.75" customHeight="1">
      <c r="A5" s="6"/>
      <c r="B5" s="7"/>
      <c r="C5" s="6"/>
      <c r="D5" s="6"/>
      <c r="E5" s="6"/>
      <c r="F5" s="6"/>
      <c r="K5" s="9" t="s">
        <v>98</v>
      </c>
    </row>
    <row r="6" spans="1:6" ht="30.75" customHeight="1">
      <c r="A6" s="6"/>
      <c r="B6" s="7"/>
      <c r="C6" s="6"/>
      <c r="D6" s="6"/>
      <c r="E6" s="6"/>
      <c r="F6" s="6"/>
    </row>
    <row r="7" spans="1:6" ht="30.75" customHeight="1">
      <c r="A7" s="6"/>
      <c r="B7" s="7"/>
      <c r="C7" s="6"/>
      <c r="D7" s="6"/>
      <c r="E7" s="6"/>
      <c r="F7" s="6"/>
    </row>
    <row r="8" spans="1:6" ht="30.75" customHeight="1">
      <c r="A8" s="6"/>
      <c r="B8" s="7"/>
      <c r="C8" s="6"/>
      <c r="D8" s="6"/>
      <c r="E8" s="6"/>
      <c r="F8" s="6"/>
    </row>
    <row r="9" spans="1:6" ht="30.75" customHeight="1">
      <c r="A9" s="6"/>
      <c r="B9" s="7"/>
      <c r="C9" s="6"/>
      <c r="D9" s="6"/>
      <c r="E9" s="6"/>
      <c r="F9" s="6"/>
    </row>
    <row r="10" spans="1:6" ht="30.75" customHeight="1">
      <c r="A10" s="6"/>
      <c r="B10" s="7"/>
      <c r="C10" s="6"/>
      <c r="D10" s="6"/>
      <c r="E10" s="6"/>
      <c r="F10" s="6"/>
    </row>
    <row r="11" spans="1:6" ht="30.75" customHeight="1">
      <c r="A11" s="6"/>
      <c r="B11" s="7"/>
      <c r="C11" s="6"/>
      <c r="D11" s="6"/>
      <c r="E11" s="6"/>
      <c r="F11" s="6"/>
    </row>
    <row r="12" spans="1:6" ht="33.75" customHeight="1">
      <c r="A12" s="8" t="s">
        <v>2444</v>
      </c>
      <c r="B12" s="8"/>
      <c r="C12" s="8"/>
      <c r="D12" s="8"/>
      <c r="E12" s="8"/>
      <c r="F12" s="8"/>
    </row>
  </sheetData>
  <sheetProtection/>
  <mergeCells count="4">
    <mergeCell ref="A1:B1"/>
    <mergeCell ref="A2:F2"/>
    <mergeCell ref="A3:F3"/>
    <mergeCell ref="A12:F1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D109"/>
  <sheetViews>
    <sheetView zoomScaleSheetLayoutView="100" workbookViewId="0" topLeftCell="A1">
      <selection activeCell="A1" sqref="A1:IV65536"/>
    </sheetView>
  </sheetViews>
  <sheetFormatPr defaultColWidth="8.75390625" defaultRowHeight="14.25"/>
  <cols>
    <col min="1" max="1" width="48.125" style="363" customWidth="1"/>
    <col min="2" max="2" width="14.125" style="364" customWidth="1"/>
    <col min="3" max="3" width="29.75390625" style="363" customWidth="1"/>
    <col min="4" max="4" width="15.75390625" style="363" customWidth="1"/>
    <col min="5" max="5" width="9.00390625" style="363" customWidth="1"/>
    <col min="6" max="32" width="9.00390625" style="363" bestFit="1" customWidth="1"/>
    <col min="33" max="16384" width="8.75390625" style="363" customWidth="1"/>
  </cols>
  <sheetData>
    <row r="1" spans="1:2" s="363" customFormat="1" ht="18.75">
      <c r="A1" s="365" t="s">
        <v>80</v>
      </c>
      <c r="B1" s="364"/>
    </row>
    <row r="2" spans="1:4" s="363" customFormat="1" ht="20.25">
      <c r="A2" s="366" t="s">
        <v>81</v>
      </c>
      <c r="B2" s="367"/>
      <c r="C2" s="366"/>
      <c r="D2" s="366"/>
    </row>
    <row r="3" spans="2:4" s="363" customFormat="1" ht="15.75">
      <c r="B3" s="364"/>
      <c r="D3" s="368" t="s">
        <v>82</v>
      </c>
    </row>
    <row r="4" spans="1:4" s="363" customFormat="1" ht="18.75">
      <c r="A4" s="369" t="s">
        <v>83</v>
      </c>
      <c r="B4" s="370"/>
      <c r="C4" s="369" t="s">
        <v>84</v>
      </c>
      <c r="D4" s="371"/>
    </row>
    <row r="5" spans="1:4" s="363" customFormat="1" ht="15.75">
      <c r="A5" s="372" t="s">
        <v>85</v>
      </c>
      <c r="B5" s="373" t="s">
        <v>6</v>
      </c>
      <c r="C5" s="372" t="s">
        <v>85</v>
      </c>
      <c r="D5" s="372" t="s">
        <v>6</v>
      </c>
    </row>
    <row r="6" spans="1:4" s="363" customFormat="1" ht="15.75">
      <c r="A6" s="374" t="s">
        <v>86</v>
      </c>
      <c r="B6" s="375">
        <v>225660</v>
      </c>
      <c r="C6" s="374" t="s">
        <v>87</v>
      </c>
      <c r="D6" s="376">
        <v>714303</v>
      </c>
    </row>
    <row r="7" spans="1:4" s="363" customFormat="1" ht="15.75">
      <c r="A7" s="377" t="s">
        <v>88</v>
      </c>
      <c r="B7" s="375">
        <f>B8+B77+B81+B82+B87+B88+B89+B90+B91+B92</f>
        <v>752834</v>
      </c>
      <c r="C7" s="377" t="s">
        <v>89</v>
      </c>
      <c r="D7" s="377">
        <f>SUM(D8,D83:D92)</f>
        <v>264191</v>
      </c>
    </row>
    <row r="8" spans="1:4" s="363" customFormat="1" ht="15.75">
      <c r="A8" s="378" t="s">
        <v>90</v>
      </c>
      <c r="B8" s="379">
        <f>B9+B16+B52</f>
        <v>466773</v>
      </c>
      <c r="C8" s="378" t="s">
        <v>91</v>
      </c>
      <c r="D8" s="380">
        <f>SUM(D9:D10)</f>
        <v>29401</v>
      </c>
    </row>
    <row r="9" spans="1:4" s="363" customFormat="1" ht="15.75">
      <c r="A9" s="378" t="s">
        <v>92</v>
      </c>
      <c r="B9" s="379">
        <f>SUM(B10:B15)</f>
        <v>4807</v>
      </c>
      <c r="C9" s="378" t="s">
        <v>93</v>
      </c>
      <c r="D9" s="380">
        <v>2294</v>
      </c>
    </row>
    <row r="10" spans="1:4" s="363" customFormat="1" ht="15.75">
      <c r="A10" s="380" t="s">
        <v>94</v>
      </c>
      <c r="B10" s="379">
        <v>839</v>
      </c>
      <c r="C10" s="378" t="s">
        <v>95</v>
      </c>
      <c r="D10" s="380">
        <v>27107</v>
      </c>
    </row>
    <row r="11" spans="1:4" s="363" customFormat="1" ht="15.75">
      <c r="A11" s="380" t="s">
        <v>96</v>
      </c>
      <c r="B11" s="379"/>
      <c r="C11" s="378"/>
      <c r="D11" s="380"/>
    </row>
    <row r="12" spans="1:4" s="363" customFormat="1" ht="15.75">
      <c r="A12" s="380" t="s">
        <v>97</v>
      </c>
      <c r="B12" s="381">
        <v>3528</v>
      </c>
      <c r="C12" s="378" t="s">
        <v>98</v>
      </c>
      <c r="D12" s="380"/>
    </row>
    <row r="13" spans="1:4" s="363" customFormat="1" ht="15.75">
      <c r="A13" s="380" t="s">
        <v>99</v>
      </c>
      <c r="B13" s="382">
        <v>440</v>
      </c>
      <c r="C13" s="378" t="s">
        <v>98</v>
      </c>
      <c r="D13" s="380"/>
    </row>
    <row r="14" spans="1:4" s="363" customFormat="1" ht="15.75">
      <c r="A14" s="380" t="s">
        <v>100</v>
      </c>
      <c r="B14" s="379"/>
      <c r="C14" s="378" t="s">
        <v>98</v>
      </c>
      <c r="D14" s="380"/>
    </row>
    <row r="15" spans="1:4" s="363" customFormat="1" ht="15.75">
      <c r="A15" s="380" t="s">
        <v>101</v>
      </c>
      <c r="B15" s="379"/>
      <c r="C15" s="378" t="s">
        <v>98</v>
      </c>
      <c r="D15" s="380"/>
    </row>
    <row r="16" spans="1:4" s="363" customFormat="1" ht="15.75">
      <c r="A16" s="380" t="s">
        <v>102</v>
      </c>
      <c r="B16" s="379">
        <f>SUM(B17:B51)</f>
        <v>382613</v>
      </c>
      <c r="C16" s="378" t="s">
        <v>98</v>
      </c>
      <c r="D16" s="380"/>
    </row>
    <row r="17" spans="1:4" s="363" customFormat="1" ht="15.75">
      <c r="A17" s="380" t="s">
        <v>103</v>
      </c>
      <c r="B17" s="379">
        <v>2795</v>
      </c>
      <c r="C17" s="378" t="s">
        <v>98</v>
      </c>
      <c r="D17" s="380"/>
    </row>
    <row r="18" spans="1:4" s="363" customFormat="1" ht="15.75">
      <c r="A18" s="383" t="s">
        <v>104</v>
      </c>
      <c r="B18" s="379">
        <v>65875</v>
      </c>
      <c r="C18" s="378" t="s">
        <v>98</v>
      </c>
      <c r="D18" s="380"/>
    </row>
    <row r="19" spans="1:4" s="363" customFormat="1" ht="15.75">
      <c r="A19" s="384" t="s">
        <v>105</v>
      </c>
      <c r="B19" s="379">
        <v>53729</v>
      </c>
      <c r="C19" s="378" t="s">
        <v>98</v>
      </c>
      <c r="D19" s="380"/>
    </row>
    <row r="20" spans="1:4" s="363" customFormat="1" ht="15.75">
      <c r="A20" s="384" t="s">
        <v>106</v>
      </c>
      <c r="B20" s="379">
        <v>35282</v>
      </c>
      <c r="C20" s="378" t="s">
        <v>98</v>
      </c>
      <c r="D20" s="380"/>
    </row>
    <row r="21" spans="1:4" s="363" customFormat="1" ht="15.75">
      <c r="A21" s="384" t="s">
        <v>107</v>
      </c>
      <c r="B21" s="379"/>
      <c r="C21" s="378" t="s">
        <v>98</v>
      </c>
      <c r="D21" s="380"/>
    </row>
    <row r="22" spans="1:4" s="363" customFormat="1" ht="15.75">
      <c r="A22" s="384" t="s">
        <v>108</v>
      </c>
      <c r="B22" s="379"/>
      <c r="C22" s="378" t="s">
        <v>98</v>
      </c>
      <c r="D22" s="380"/>
    </row>
    <row r="23" spans="1:4" s="363" customFormat="1" ht="15.75">
      <c r="A23" s="384" t="s">
        <v>109</v>
      </c>
      <c r="B23" s="379">
        <v>2807</v>
      </c>
      <c r="C23" s="384" t="s">
        <v>98</v>
      </c>
      <c r="D23" s="384"/>
    </row>
    <row r="24" spans="1:4" s="363" customFormat="1" ht="15.75">
      <c r="A24" s="384" t="s">
        <v>110</v>
      </c>
      <c r="B24" s="379">
        <v>5337</v>
      </c>
      <c r="C24" s="384" t="s">
        <v>98</v>
      </c>
      <c r="D24" s="384"/>
    </row>
    <row r="25" spans="1:4" s="363" customFormat="1" ht="15.75">
      <c r="A25" s="384" t="s">
        <v>111</v>
      </c>
      <c r="B25" s="379">
        <v>19420</v>
      </c>
      <c r="C25" s="383" t="s">
        <v>98</v>
      </c>
      <c r="D25" s="383"/>
    </row>
    <row r="26" spans="1:4" s="363" customFormat="1" ht="15.75">
      <c r="A26" s="384" t="s">
        <v>112</v>
      </c>
      <c r="B26" s="379"/>
      <c r="C26" s="384" t="s">
        <v>98</v>
      </c>
      <c r="D26" s="384"/>
    </row>
    <row r="27" spans="1:4" s="363" customFormat="1" ht="15.75">
      <c r="A27" s="384" t="s">
        <v>113</v>
      </c>
      <c r="B27" s="379"/>
      <c r="C27" s="384" t="s">
        <v>98</v>
      </c>
      <c r="D27" s="384"/>
    </row>
    <row r="28" spans="1:4" s="363" customFormat="1" ht="15.75">
      <c r="A28" s="384" t="s">
        <v>114</v>
      </c>
      <c r="B28" s="379"/>
      <c r="C28" s="384" t="s">
        <v>98</v>
      </c>
      <c r="D28" s="384"/>
    </row>
    <row r="29" spans="1:4" s="363" customFormat="1" ht="15.75">
      <c r="A29" s="384" t="s">
        <v>115</v>
      </c>
      <c r="B29" s="379">
        <v>12648</v>
      </c>
      <c r="C29" s="384" t="s">
        <v>98</v>
      </c>
      <c r="D29" s="384"/>
    </row>
    <row r="30" spans="1:4" s="363" customFormat="1" ht="15.75">
      <c r="A30" s="385" t="s">
        <v>116</v>
      </c>
      <c r="B30" s="386">
        <v>101</v>
      </c>
      <c r="C30" s="384" t="s">
        <v>98</v>
      </c>
      <c r="D30" s="384"/>
    </row>
    <row r="31" spans="1:4" s="363" customFormat="1" ht="15.75">
      <c r="A31" s="385" t="s">
        <v>117</v>
      </c>
      <c r="B31" s="386"/>
      <c r="C31" s="384" t="s">
        <v>98</v>
      </c>
      <c r="D31" s="384"/>
    </row>
    <row r="32" spans="1:4" s="363" customFormat="1" ht="15.75">
      <c r="A32" s="385" t="s">
        <v>118</v>
      </c>
      <c r="B32" s="386"/>
      <c r="C32" s="384" t="s">
        <v>98</v>
      </c>
      <c r="D32" s="384"/>
    </row>
    <row r="33" spans="1:4" s="363" customFormat="1" ht="15.75">
      <c r="A33" s="385" t="s">
        <v>119</v>
      </c>
      <c r="B33" s="386">
        <v>2677</v>
      </c>
      <c r="C33" s="384" t="s">
        <v>98</v>
      </c>
      <c r="D33" s="384"/>
    </row>
    <row r="34" spans="1:4" s="363" customFormat="1" ht="15.75">
      <c r="A34" s="385" t="s">
        <v>120</v>
      </c>
      <c r="B34" s="379">
        <v>32262</v>
      </c>
      <c r="C34" s="378" t="s">
        <v>98</v>
      </c>
      <c r="D34" s="380"/>
    </row>
    <row r="35" spans="1:4" s="363" customFormat="1" ht="15.75">
      <c r="A35" s="385" t="s">
        <v>121</v>
      </c>
      <c r="B35" s="386">
        <v>80</v>
      </c>
      <c r="C35" s="378" t="s">
        <v>98</v>
      </c>
      <c r="D35" s="380"/>
    </row>
    <row r="36" spans="1:4" s="363" customFormat="1" ht="15.75">
      <c r="A36" s="385" t="s">
        <v>122</v>
      </c>
      <c r="B36" s="386">
        <v>807</v>
      </c>
      <c r="C36" s="378" t="s">
        <v>98</v>
      </c>
      <c r="D36" s="380"/>
    </row>
    <row r="37" spans="1:4" s="363" customFormat="1" ht="15.75">
      <c r="A37" s="385" t="s">
        <v>123</v>
      </c>
      <c r="B37" s="379">
        <v>35463</v>
      </c>
      <c r="C37" s="378" t="s">
        <v>98</v>
      </c>
      <c r="D37" s="380"/>
    </row>
    <row r="38" spans="1:4" s="363" customFormat="1" ht="15.75">
      <c r="A38" s="385" t="s">
        <v>124</v>
      </c>
      <c r="B38" s="379">
        <v>17851</v>
      </c>
      <c r="C38" s="378" t="s">
        <v>98</v>
      </c>
      <c r="D38" s="380"/>
    </row>
    <row r="39" spans="1:4" s="363" customFormat="1" ht="15.75">
      <c r="A39" s="385" t="s">
        <v>125</v>
      </c>
      <c r="B39" s="379">
        <v>4714</v>
      </c>
      <c r="C39" s="378" t="s">
        <v>98</v>
      </c>
      <c r="D39" s="380"/>
    </row>
    <row r="40" spans="1:4" s="363" customFormat="1" ht="15.75">
      <c r="A40" s="385" t="s">
        <v>126</v>
      </c>
      <c r="B40" s="386"/>
      <c r="C40" s="378" t="s">
        <v>98</v>
      </c>
      <c r="D40" s="380"/>
    </row>
    <row r="41" spans="1:4" s="363" customFormat="1" ht="15.75">
      <c r="A41" s="385" t="s">
        <v>127</v>
      </c>
      <c r="B41" s="386">
        <v>41871</v>
      </c>
      <c r="C41" s="378" t="s">
        <v>98</v>
      </c>
      <c r="D41" s="380"/>
    </row>
    <row r="42" spans="1:4" s="363" customFormat="1" ht="15.75">
      <c r="A42" s="385" t="s">
        <v>128</v>
      </c>
      <c r="B42" s="386"/>
      <c r="C42" s="378" t="s">
        <v>98</v>
      </c>
      <c r="D42" s="380"/>
    </row>
    <row r="43" spans="1:4" s="363" customFormat="1" ht="15.75">
      <c r="A43" s="385" t="s">
        <v>129</v>
      </c>
      <c r="B43" s="386"/>
      <c r="C43" s="378" t="s">
        <v>98</v>
      </c>
      <c r="D43" s="380"/>
    </row>
    <row r="44" spans="1:4" s="363" customFormat="1" ht="15.75">
      <c r="A44" s="385" t="s">
        <v>130</v>
      </c>
      <c r="B44" s="386"/>
      <c r="C44" s="378" t="s">
        <v>98</v>
      </c>
      <c r="D44" s="380"/>
    </row>
    <row r="45" spans="1:4" s="363" customFormat="1" ht="15.75">
      <c r="A45" s="385" t="s">
        <v>131</v>
      </c>
      <c r="B45" s="386"/>
      <c r="C45" s="378" t="s">
        <v>98</v>
      </c>
      <c r="D45" s="380"/>
    </row>
    <row r="46" spans="1:4" s="363" customFormat="1" ht="15.75">
      <c r="A46" s="385" t="s">
        <v>132</v>
      </c>
      <c r="B46" s="386"/>
      <c r="C46" s="378" t="s">
        <v>98</v>
      </c>
      <c r="D46" s="380"/>
    </row>
    <row r="47" spans="1:4" s="363" customFormat="1" ht="15.75">
      <c r="A47" s="385" t="s">
        <v>133</v>
      </c>
      <c r="B47" s="386">
        <v>11468</v>
      </c>
      <c r="C47" s="378" t="s">
        <v>98</v>
      </c>
      <c r="D47" s="380"/>
    </row>
    <row r="48" spans="1:4" s="363" customFormat="1" ht="15.75">
      <c r="A48" s="387" t="s">
        <v>134</v>
      </c>
      <c r="B48" s="386">
        <v>15300</v>
      </c>
      <c r="C48" s="384" t="s">
        <v>98</v>
      </c>
      <c r="D48" s="384"/>
    </row>
    <row r="49" spans="1:4" s="363" customFormat="1" ht="15.75">
      <c r="A49" s="387" t="s">
        <v>135</v>
      </c>
      <c r="B49" s="386">
        <v>11800</v>
      </c>
      <c r="C49" s="384"/>
      <c r="D49" s="384"/>
    </row>
    <row r="50" spans="1:4" s="363" customFormat="1" ht="15.75">
      <c r="A50" s="387" t="s">
        <v>136</v>
      </c>
      <c r="B50" s="386">
        <v>9600</v>
      </c>
      <c r="C50" s="384" t="s">
        <v>98</v>
      </c>
      <c r="D50" s="384"/>
    </row>
    <row r="51" spans="1:4" s="363" customFormat="1" ht="15.75">
      <c r="A51" s="384" t="s">
        <v>137</v>
      </c>
      <c r="B51" s="379">
        <v>726</v>
      </c>
      <c r="C51" s="384" t="s">
        <v>98</v>
      </c>
      <c r="D51" s="384"/>
    </row>
    <row r="52" spans="1:4" s="363" customFormat="1" ht="15.75">
      <c r="A52" s="384" t="s">
        <v>138</v>
      </c>
      <c r="B52" s="379">
        <f>SUM(B53:B73)</f>
        <v>79353</v>
      </c>
      <c r="C52" s="384" t="s">
        <v>98</v>
      </c>
      <c r="D52" s="384"/>
    </row>
    <row r="53" spans="1:4" s="363" customFormat="1" ht="15.75">
      <c r="A53" s="384" t="s">
        <v>139</v>
      </c>
      <c r="B53" s="379">
        <v>51</v>
      </c>
      <c r="C53" s="384" t="s">
        <v>98</v>
      </c>
      <c r="D53" s="384"/>
    </row>
    <row r="54" spans="1:4" s="363" customFormat="1" ht="15.75">
      <c r="A54" s="384" t="s">
        <v>140</v>
      </c>
      <c r="B54" s="379"/>
      <c r="C54" s="384"/>
      <c r="D54" s="384"/>
    </row>
    <row r="55" spans="1:4" s="363" customFormat="1" ht="15.75">
      <c r="A55" s="384" t="s">
        <v>141</v>
      </c>
      <c r="B55" s="379"/>
      <c r="C55" s="384"/>
      <c r="D55" s="384"/>
    </row>
    <row r="56" spans="1:4" s="363" customFormat="1" ht="15.75">
      <c r="A56" s="384" t="s">
        <v>142</v>
      </c>
      <c r="B56" s="379"/>
      <c r="C56" s="384"/>
      <c r="D56" s="384"/>
    </row>
    <row r="57" spans="1:4" s="363" customFormat="1" ht="15.75">
      <c r="A57" s="384" t="s">
        <v>143</v>
      </c>
      <c r="B57" s="379">
        <v>1869</v>
      </c>
      <c r="C57" s="384"/>
      <c r="D57" s="384"/>
    </row>
    <row r="58" spans="1:4" s="363" customFormat="1" ht="15.75">
      <c r="A58" s="384" t="s">
        <v>144</v>
      </c>
      <c r="B58" s="379">
        <v>1570</v>
      </c>
      <c r="C58" s="384"/>
      <c r="D58" s="384"/>
    </row>
    <row r="59" spans="1:4" s="363" customFormat="1" ht="15.75">
      <c r="A59" s="384" t="s">
        <v>145</v>
      </c>
      <c r="B59" s="379">
        <v>191</v>
      </c>
      <c r="C59" s="384"/>
      <c r="D59" s="384"/>
    </row>
    <row r="60" spans="1:4" s="363" customFormat="1" ht="15.75">
      <c r="A60" s="384" t="s">
        <v>146</v>
      </c>
      <c r="B60" s="379"/>
      <c r="C60" s="384"/>
      <c r="D60" s="384"/>
    </row>
    <row r="61" spans="1:4" s="363" customFormat="1" ht="15.75">
      <c r="A61" s="384" t="s">
        <v>147</v>
      </c>
      <c r="B61" s="379">
        <v>587</v>
      </c>
      <c r="C61" s="384"/>
      <c r="D61" s="384"/>
    </row>
    <row r="62" spans="1:4" s="363" customFormat="1" ht="15.75">
      <c r="A62" s="384" t="s">
        <v>148</v>
      </c>
      <c r="B62" s="379">
        <v>699</v>
      </c>
      <c r="C62" s="384"/>
      <c r="D62" s="384"/>
    </row>
    <row r="63" spans="1:4" s="363" customFormat="1" ht="15.75">
      <c r="A63" s="384" t="s">
        <v>149</v>
      </c>
      <c r="B63" s="379">
        <v>2970</v>
      </c>
      <c r="C63" s="384"/>
      <c r="D63" s="384"/>
    </row>
    <row r="64" spans="1:4" s="363" customFormat="1" ht="15.75">
      <c r="A64" s="384" t="s">
        <v>150</v>
      </c>
      <c r="B64" s="379">
        <v>19569</v>
      </c>
      <c r="C64" s="384"/>
      <c r="D64" s="384"/>
    </row>
    <row r="65" spans="1:4" s="363" customFormat="1" ht="15.75">
      <c r="A65" s="384" t="s">
        <v>151</v>
      </c>
      <c r="B65" s="379">
        <v>20174</v>
      </c>
      <c r="C65" s="384"/>
      <c r="D65" s="384"/>
    </row>
    <row r="66" spans="1:4" s="363" customFormat="1" ht="15.75">
      <c r="A66" s="384" t="s">
        <v>152</v>
      </c>
      <c r="B66" s="379">
        <v>2815</v>
      </c>
      <c r="C66" s="384"/>
      <c r="D66" s="384"/>
    </row>
    <row r="67" spans="1:4" s="363" customFormat="1" ht="15.75">
      <c r="A67" s="384" t="s">
        <v>153</v>
      </c>
      <c r="B67" s="379">
        <v>1342</v>
      </c>
      <c r="C67" s="384"/>
      <c r="D67" s="384"/>
    </row>
    <row r="68" spans="1:4" s="363" customFormat="1" ht="15.75">
      <c r="A68" s="384" t="s">
        <v>154</v>
      </c>
      <c r="B68" s="379"/>
      <c r="C68" s="384"/>
      <c r="D68" s="384"/>
    </row>
    <row r="69" spans="1:4" s="363" customFormat="1" ht="15.75">
      <c r="A69" s="384" t="s">
        <v>155</v>
      </c>
      <c r="B69" s="379">
        <v>17214</v>
      </c>
      <c r="C69" s="384"/>
      <c r="D69" s="384"/>
    </row>
    <row r="70" spans="1:4" s="363" customFormat="1" ht="15.75">
      <c r="A70" s="384" t="s">
        <v>156</v>
      </c>
      <c r="B70" s="379">
        <v>5998</v>
      </c>
      <c r="C70" s="384"/>
      <c r="D70" s="384"/>
    </row>
    <row r="71" spans="1:4" s="363" customFormat="1" ht="15.75">
      <c r="A71" s="384" t="s">
        <v>157</v>
      </c>
      <c r="B71" s="379"/>
      <c r="C71" s="384"/>
      <c r="D71" s="384"/>
    </row>
    <row r="72" spans="1:4" s="363" customFormat="1" ht="15.75">
      <c r="A72" s="384" t="s">
        <v>158</v>
      </c>
      <c r="B72" s="379">
        <v>4304</v>
      </c>
      <c r="C72" s="388"/>
      <c r="D72" s="388"/>
    </row>
    <row r="73" spans="1:4" s="363" customFormat="1" ht="15.75">
      <c r="A73" s="389" t="s">
        <v>159</v>
      </c>
      <c r="B73" s="379"/>
      <c r="C73" s="388"/>
      <c r="D73" s="388"/>
    </row>
    <row r="74" spans="1:4" s="363" customFormat="1" ht="15.75">
      <c r="A74" s="389"/>
      <c r="B74" s="379"/>
      <c r="C74" s="388"/>
      <c r="D74" s="390"/>
    </row>
    <row r="75" spans="1:4" s="363" customFormat="1" ht="15.75">
      <c r="A75" s="389"/>
      <c r="B75" s="379"/>
      <c r="C75" s="388"/>
      <c r="D75" s="390"/>
    </row>
    <row r="76" spans="1:4" s="363" customFormat="1" ht="15.75">
      <c r="A76" s="389"/>
      <c r="B76" s="379"/>
      <c r="C76" s="388"/>
      <c r="D76" s="390"/>
    </row>
    <row r="77" spans="1:4" s="363" customFormat="1" ht="15.75">
      <c r="A77" s="389" t="s">
        <v>160</v>
      </c>
      <c r="B77" s="379"/>
      <c r="C77" s="388"/>
      <c r="D77" s="390"/>
    </row>
    <row r="78" spans="1:4" s="363" customFormat="1" ht="15.75">
      <c r="A78" s="389" t="s">
        <v>161</v>
      </c>
      <c r="B78" s="379"/>
      <c r="C78" s="388"/>
      <c r="D78" s="390"/>
    </row>
    <row r="79" spans="1:4" s="363" customFormat="1" ht="15.75">
      <c r="A79" s="389" t="s">
        <v>162</v>
      </c>
      <c r="B79" s="379"/>
      <c r="C79" s="388"/>
      <c r="D79" s="390"/>
    </row>
    <row r="80" spans="1:4" s="363" customFormat="1" ht="15.75">
      <c r="A80" s="389" t="s">
        <v>163</v>
      </c>
      <c r="B80" s="379"/>
      <c r="C80" s="388"/>
      <c r="D80" s="390"/>
    </row>
    <row r="81" spans="1:4" s="363" customFormat="1" ht="15.75">
      <c r="A81" s="380" t="s">
        <v>164</v>
      </c>
      <c r="B81" s="379">
        <v>1704</v>
      </c>
      <c r="C81" s="388"/>
      <c r="D81" s="390"/>
    </row>
    <row r="82" spans="1:4" s="363" customFormat="1" ht="15.75">
      <c r="A82" s="380" t="s">
        <v>165</v>
      </c>
      <c r="B82" s="379">
        <f>SUM(B83,B85,B86)</f>
        <v>116874</v>
      </c>
      <c r="C82" s="388"/>
      <c r="D82" s="390"/>
    </row>
    <row r="83" spans="1:4" s="363" customFormat="1" ht="15.75">
      <c r="A83" s="380" t="s">
        <v>166</v>
      </c>
      <c r="B83" s="379">
        <v>115874</v>
      </c>
      <c r="C83" s="388" t="s">
        <v>167</v>
      </c>
      <c r="D83" s="388"/>
    </row>
    <row r="84" spans="1:4" s="363" customFormat="1" ht="15.75">
      <c r="A84" s="389" t="s">
        <v>168</v>
      </c>
      <c r="B84" s="379"/>
      <c r="C84" s="378" t="s">
        <v>169</v>
      </c>
      <c r="D84" s="384"/>
    </row>
    <row r="85" spans="1:4" s="363" customFormat="1" ht="15.75">
      <c r="A85" s="380" t="s">
        <v>170</v>
      </c>
      <c r="B85" s="379">
        <v>1000</v>
      </c>
      <c r="C85" s="387" t="s">
        <v>171</v>
      </c>
      <c r="D85" s="380">
        <v>43489</v>
      </c>
    </row>
    <row r="86" spans="1:4" s="363" customFormat="1" ht="15.75">
      <c r="A86" s="380" t="s">
        <v>172</v>
      </c>
      <c r="B86" s="379"/>
      <c r="C86" s="387" t="s">
        <v>173</v>
      </c>
      <c r="D86" s="385"/>
    </row>
    <row r="87" spans="1:4" s="363" customFormat="1" ht="15.75">
      <c r="A87" s="380" t="s">
        <v>174</v>
      </c>
      <c r="B87" s="379"/>
      <c r="C87" s="380" t="s">
        <v>175</v>
      </c>
      <c r="D87" s="385">
        <v>122200</v>
      </c>
    </row>
    <row r="88" spans="1:4" s="363" customFormat="1" ht="15.75">
      <c r="A88" s="380" t="s">
        <v>176</v>
      </c>
      <c r="B88" s="379">
        <v>166000</v>
      </c>
      <c r="C88" s="380" t="s">
        <v>177</v>
      </c>
      <c r="D88" s="389"/>
    </row>
    <row r="89" spans="1:4" s="363" customFormat="1" ht="15.75">
      <c r="A89" s="380" t="s">
        <v>178</v>
      </c>
      <c r="B89" s="379"/>
      <c r="C89" s="380" t="s">
        <v>179</v>
      </c>
      <c r="D89" s="380"/>
    </row>
    <row r="90" spans="1:4" s="363" customFormat="1" ht="15.75">
      <c r="A90" s="380" t="s">
        <v>180</v>
      </c>
      <c r="B90" s="379">
        <v>1483</v>
      </c>
      <c r="C90" s="389" t="s">
        <v>181</v>
      </c>
      <c r="D90" s="380"/>
    </row>
    <row r="91" spans="1:4" s="363" customFormat="1" ht="15.75">
      <c r="A91" s="389" t="s">
        <v>182</v>
      </c>
      <c r="B91" s="379"/>
      <c r="C91" s="389" t="s">
        <v>183</v>
      </c>
      <c r="D91" s="380"/>
    </row>
    <row r="92" spans="1:4" s="363" customFormat="1" ht="15.75">
      <c r="A92" s="389" t="s">
        <v>184</v>
      </c>
      <c r="B92" s="379"/>
      <c r="C92" s="378" t="s">
        <v>185</v>
      </c>
      <c r="D92" s="380">
        <v>69101</v>
      </c>
    </row>
    <row r="93" spans="1:4" s="363" customFormat="1" ht="15.75">
      <c r="A93" s="380"/>
      <c r="B93" s="379"/>
      <c r="C93" s="380"/>
      <c r="D93" s="380"/>
    </row>
    <row r="94" spans="1:4" s="363" customFormat="1" ht="15.75">
      <c r="A94" s="380"/>
      <c r="B94" s="379"/>
      <c r="C94" s="380"/>
      <c r="D94" s="380"/>
    </row>
    <row r="95" spans="1:4" s="363" customFormat="1" ht="15.75">
      <c r="A95" s="380"/>
      <c r="B95" s="379"/>
      <c r="C95" s="380" t="s">
        <v>98</v>
      </c>
      <c r="D95" s="380"/>
    </row>
    <row r="96" spans="1:4" s="363" customFormat="1" ht="15.75">
      <c r="A96" s="380"/>
      <c r="B96" s="379"/>
      <c r="C96" s="380"/>
      <c r="D96" s="380"/>
    </row>
    <row r="97" spans="1:4" s="363" customFormat="1" ht="15.75">
      <c r="A97" s="380"/>
      <c r="B97" s="379"/>
      <c r="C97" s="380"/>
      <c r="D97" s="380"/>
    </row>
    <row r="98" spans="1:4" s="363" customFormat="1" ht="15.75">
      <c r="A98" s="391" t="s">
        <v>186</v>
      </c>
      <c r="B98" s="375">
        <f>B6+B7</f>
        <v>978494</v>
      </c>
      <c r="C98" s="391" t="s">
        <v>187</v>
      </c>
      <c r="D98" s="376">
        <f>SUM(D6,D7)</f>
        <v>978494</v>
      </c>
    </row>
    <row r="99" spans="2:3" s="363" customFormat="1" ht="15.75">
      <c r="B99" s="364"/>
      <c r="C99" s="392"/>
    </row>
    <row r="100" spans="2:3" s="363" customFormat="1" ht="15.75">
      <c r="B100" s="364"/>
      <c r="C100" s="392"/>
    </row>
    <row r="101" spans="2:3" s="363" customFormat="1" ht="15.75">
      <c r="B101" s="364"/>
      <c r="C101" s="392"/>
    </row>
    <row r="102" spans="2:3" s="363" customFormat="1" ht="15.75">
      <c r="B102" s="364"/>
      <c r="C102" s="392"/>
    </row>
    <row r="103" spans="2:3" s="363" customFormat="1" ht="15.75">
      <c r="B103" s="364"/>
      <c r="C103" s="392"/>
    </row>
    <row r="104" spans="2:3" s="363" customFormat="1" ht="15.75">
      <c r="B104" s="364"/>
      <c r="C104" s="392"/>
    </row>
    <row r="105" spans="2:3" s="363" customFormat="1" ht="15.75">
      <c r="B105" s="364"/>
      <c r="C105" s="392"/>
    </row>
    <row r="106" spans="2:3" s="363" customFormat="1" ht="15.75">
      <c r="B106" s="364"/>
      <c r="C106" s="392"/>
    </row>
    <row r="107" spans="2:3" s="363" customFormat="1" ht="15.75">
      <c r="B107" s="364"/>
      <c r="C107" s="392"/>
    </row>
    <row r="108" spans="2:3" s="363" customFormat="1" ht="15.75">
      <c r="B108" s="364"/>
      <c r="C108" s="392"/>
    </row>
    <row r="109" spans="2:3" s="363" customFormat="1" ht="15.75">
      <c r="B109" s="364"/>
      <c r="C109" s="392"/>
    </row>
  </sheetData>
  <sheetProtection/>
  <protectedRanges>
    <protectedRange sqref="B30:B32 B34:B50 B33" name="区域1"/>
  </protectedRanges>
  <mergeCells count="3">
    <mergeCell ref="A2:D2"/>
    <mergeCell ref="A4:B4"/>
    <mergeCell ref="C4:D4"/>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S1315"/>
  <sheetViews>
    <sheetView showZeros="0" zoomScaleSheetLayoutView="100" workbookViewId="0" topLeftCell="A1">
      <selection activeCell="A1" sqref="A1:IV65536"/>
    </sheetView>
  </sheetViews>
  <sheetFormatPr defaultColWidth="7.875" defaultRowHeight="21.75" customHeight="1"/>
  <cols>
    <col min="1" max="1" width="50.75390625" style="347" customWidth="1"/>
    <col min="2" max="2" width="19.50390625" style="348" customWidth="1"/>
    <col min="3" max="19" width="7.875" style="349" customWidth="1"/>
    <col min="20" max="16384" width="7.875" style="347" customWidth="1"/>
  </cols>
  <sheetData>
    <row r="1" spans="1:19" s="347" customFormat="1" ht="21.75" customHeight="1">
      <c r="A1" s="350" t="s">
        <v>188</v>
      </c>
      <c r="B1" s="351"/>
      <c r="C1" s="349"/>
      <c r="D1" s="349"/>
      <c r="E1" s="349"/>
      <c r="F1" s="349"/>
      <c r="G1" s="349"/>
      <c r="H1" s="349"/>
      <c r="I1" s="349"/>
      <c r="J1" s="349"/>
      <c r="K1" s="349"/>
      <c r="L1" s="349"/>
      <c r="M1" s="349"/>
      <c r="N1" s="349"/>
      <c r="O1" s="349"/>
      <c r="P1" s="349"/>
      <c r="Q1" s="349"/>
      <c r="R1" s="349"/>
      <c r="S1" s="349"/>
    </row>
    <row r="2" spans="1:19" s="347" customFormat="1" ht="21.75" customHeight="1">
      <c r="A2" s="352" t="s">
        <v>189</v>
      </c>
      <c r="B2" s="353"/>
      <c r="C2" s="354"/>
      <c r="D2" s="354"/>
      <c r="E2" s="354"/>
      <c r="F2" s="349"/>
      <c r="G2" s="349"/>
      <c r="H2" s="349"/>
      <c r="I2" s="349"/>
      <c r="J2" s="349"/>
      <c r="K2" s="349"/>
      <c r="L2" s="349"/>
      <c r="M2" s="349"/>
      <c r="N2" s="349"/>
      <c r="O2" s="349"/>
      <c r="P2" s="349"/>
      <c r="Q2" s="349"/>
      <c r="R2" s="349"/>
      <c r="S2" s="349"/>
    </row>
    <row r="3" spans="1:19" s="347" customFormat="1" ht="9.75" customHeight="1">
      <c r="A3" s="355"/>
      <c r="B3" s="353"/>
      <c r="C3" s="349"/>
      <c r="D3" s="349"/>
      <c r="E3" s="349"/>
      <c r="F3" s="349"/>
      <c r="G3" s="349"/>
      <c r="H3" s="349"/>
      <c r="I3" s="349"/>
      <c r="J3" s="349"/>
      <c r="K3" s="349"/>
      <c r="L3" s="349"/>
      <c r="M3" s="349"/>
      <c r="N3" s="349"/>
      <c r="O3" s="349"/>
      <c r="P3" s="349"/>
      <c r="Q3" s="349"/>
      <c r="R3" s="349"/>
      <c r="S3" s="349"/>
    </row>
    <row r="4" spans="1:19" s="347" customFormat="1" ht="18.75" customHeight="1">
      <c r="A4" s="356" t="s">
        <v>190</v>
      </c>
      <c r="B4" s="357"/>
      <c r="C4" s="358"/>
      <c r="D4" s="358"/>
      <c r="E4" s="358"/>
      <c r="F4" s="349"/>
      <c r="G4" s="349"/>
      <c r="H4" s="349"/>
      <c r="I4" s="349"/>
      <c r="J4" s="349"/>
      <c r="K4" s="349"/>
      <c r="L4" s="349"/>
      <c r="M4" s="349"/>
      <c r="N4" s="349"/>
      <c r="O4" s="349"/>
      <c r="P4" s="349"/>
      <c r="Q4" s="349"/>
      <c r="R4" s="349"/>
      <c r="S4" s="349"/>
    </row>
    <row r="5" spans="1:19" s="347" customFormat="1" ht="21.75" customHeight="1">
      <c r="A5" s="359" t="s">
        <v>191</v>
      </c>
      <c r="B5" s="359" t="s">
        <v>192</v>
      </c>
      <c r="C5" s="358"/>
      <c r="D5" s="358"/>
      <c r="E5" s="358"/>
      <c r="F5" s="349"/>
      <c r="G5" s="349"/>
      <c r="H5" s="349"/>
      <c r="I5" s="349"/>
      <c r="J5" s="349"/>
      <c r="K5" s="349"/>
      <c r="L5" s="349"/>
      <c r="M5" s="349"/>
      <c r="N5" s="349"/>
      <c r="O5" s="349"/>
      <c r="P5" s="349"/>
      <c r="Q5" s="349"/>
      <c r="R5" s="349"/>
      <c r="S5" s="349"/>
    </row>
    <row r="6" spans="1:2" ht="21.75" customHeight="1">
      <c r="A6" s="288" t="s">
        <v>193</v>
      </c>
      <c r="B6" s="289">
        <f>SUM(B7,B236,B276,B295,B385,B437,B493,B550,B677,B750,B827,B850,B957,B1015,B1079,B1099,B1129,B1139,B1184,B1204,B1248,B1297,B1300,B1312)</f>
        <v>714303</v>
      </c>
    </row>
    <row r="7" spans="1:2" ht="21.75" customHeight="1">
      <c r="A7" s="292" t="s">
        <v>194</v>
      </c>
      <c r="B7" s="289">
        <f>SUM(B8+B20+B29+B40+B51+B62+B73+B81+B90+B103+B112+B123+B135+B142+B150+B156+B163+B170+B177+B184+B191+B199+B205+B211+B218+B233)</f>
        <v>51715</v>
      </c>
    </row>
    <row r="8" spans="1:2" ht="21.75" customHeight="1">
      <c r="A8" s="292" t="s">
        <v>195</v>
      </c>
      <c r="B8" s="289">
        <f>SUM(B9:B19)</f>
        <v>1269</v>
      </c>
    </row>
    <row r="9" spans="1:2" ht="21.75" customHeight="1">
      <c r="A9" s="293" t="s">
        <v>196</v>
      </c>
      <c r="B9" s="289">
        <v>854</v>
      </c>
    </row>
    <row r="10" spans="1:2" ht="21.75" customHeight="1">
      <c r="A10" s="293" t="s">
        <v>197</v>
      </c>
      <c r="B10" s="360">
        <v>291</v>
      </c>
    </row>
    <row r="11" spans="1:2" ht="21.75" customHeight="1">
      <c r="A11" s="361" t="s">
        <v>198</v>
      </c>
      <c r="B11" s="289">
        <v>0</v>
      </c>
    </row>
    <row r="12" spans="1:2" ht="21.75" customHeight="1">
      <c r="A12" s="293" t="s">
        <v>199</v>
      </c>
      <c r="B12" s="362">
        <v>0</v>
      </c>
    </row>
    <row r="13" spans="1:2" ht="21.75" customHeight="1">
      <c r="A13" s="293" t="s">
        <v>200</v>
      </c>
      <c r="B13" s="289">
        <v>0</v>
      </c>
    </row>
    <row r="14" spans="1:2" ht="21.75" customHeight="1">
      <c r="A14" s="293" t="s">
        <v>201</v>
      </c>
      <c r="B14" s="289">
        <v>0</v>
      </c>
    </row>
    <row r="15" spans="1:2" ht="21.75" customHeight="1">
      <c r="A15" s="293" t="s">
        <v>202</v>
      </c>
      <c r="B15" s="289">
        <v>15</v>
      </c>
    </row>
    <row r="16" spans="1:2" ht="21.75" customHeight="1">
      <c r="A16" s="293" t="s">
        <v>203</v>
      </c>
      <c r="B16" s="289">
        <v>43</v>
      </c>
    </row>
    <row r="17" spans="1:2" ht="21.75" customHeight="1">
      <c r="A17" s="293" t="s">
        <v>204</v>
      </c>
      <c r="B17" s="289">
        <v>0</v>
      </c>
    </row>
    <row r="18" spans="1:2" ht="21.75" customHeight="1">
      <c r="A18" s="293" t="s">
        <v>205</v>
      </c>
      <c r="B18" s="289">
        <v>66</v>
      </c>
    </row>
    <row r="19" spans="1:2" ht="21.75" customHeight="1">
      <c r="A19" s="293" t="s">
        <v>206</v>
      </c>
      <c r="B19" s="289">
        <v>0</v>
      </c>
    </row>
    <row r="20" spans="1:2" ht="21.75" customHeight="1">
      <c r="A20" s="292" t="s">
        <v>207</v>
      </c>
      <c r="B20" s="289">
        <f>SUM(B21:B28)</f>
        <v>914</v>
      </c>
    </row>
    <row r="21" spans="1:2" ht="21.75" customHeight="1">
      <c r="A21" s="293" t="s">
        <v>196</v>
      </c>
      <c r="B21" s="289">
        <v>664</v>
      </c>
    </row>
    <row r="22" spans="1:2" ht="21.75" customHeight="1">
      <c r="A22" s="293" t="s">
        <v>197</v>
      </c>
      <c r="B22" s="289">
        <v>126</v>
      </c>
    </row>
    <row r="23" spans="1:2" ht="21.75" customHeight="1">
      <c r="A23" s="293" t="s">
        <v>198</v>
      </c>
      <c r="B23" s="289">
        <v>0</v>
      </c>
    </row>
    <row r="24" spans="1:2" ht="21.75" customHeight="1">
      <c r="A24" s="293" t="s">
        <v>208</v>
      </c>
      <c r="B24" s="289">
        <v>20</v>
      </c>
    </row>
    <row r="25" spans="1:2" ht="21.75" customHeight="1">
      <c r="A25" s="293" t="s">
        <v>209</v>
      </c>
      <c r="B25" s="289">
        <v>30</v>
      </c>
    </row>
    <row r="26" spans="1:2" ht="21.75" customHeight="1">
      <c r="A26" s="293" t="s">
        <v>210</v>
      </c>
      <c r="B26" s="289">
        <v>0</v>
      </c>
    </row>
    <row r="27" spans="1:2" ht="21.75" customHeight="1">
      <c r="A27" s="293" t="s">
        <v>205</v>
      </c>
      <c r="B27" s="289">
        <v>74</v>
      </c>
    </row>
    <row r="28" spans="1:2" ht="21.75" customHeight="1">
      <c r="A28" s="293" t="s">
        <v>211</v>
      </c>
      <c r="B28" s="289">
        <v>0</v>
      </c>
    </row>
    <row r="29" spans="1:2" ht="21.75" customHeight="1">
      <c r="A29" s="292" t="s">
        <v>212</v>
      </c>
      <c r="B29" s="289">
        <f>SUM(B30:B39)</f>
        <v>25735</v>
      </c>
    </row>
    <row r="30" spans="1:2" ht="21.75" customHeight="1">
      <c r="A30" s="293" t="s">
        <v>196</v>
      </c>
      <c r="B30" s="289">
        <v>20618</v>
      </c>
    </row>
    <row r="31" spans="1:2" ht="21.75" customHeight="1">
      <c r="A31" s="293" t="s">
        <v>197</v>
      </c>
      <c r="B31" s="289">
        <v>1006</v>
      </c>
    </row>
    <row r="32" spans="1:2" ht="21.75" customHeight="1">
      <c r="A32" s="293" t="s">
        <v>198</v>
      </c>
      <c r="B32" s="289">
        <v>95</v>
      </c>
    </row>
    <row r="33" spans="1:2" ht="21.75" customHeight="1">
      <c r="A33" s="293" t="s">
        <v>213</v>
      </c>
      <c r="B33" s="289">
        <v>0</v>
      </c>
    </row>
    <row r="34" spans="1:2" ht="21.75" customHeight="1">
      <c r="A34" s="293" t="s">
        <v>214</v>
      </c>
      <c r="B34" s="289">
        <v>100</v>
      </c>
    </row>
    <row r="35" spans="1:2" ht="21.75" customHeight="1">
      <c r="A35" s="293" t="s">
        <v>215</v>
      </c>
      <c r="B35" s="289">
        <v>20</v>
      </c>
    </row>
    <row r="36" spans="1:2" ht="21.75" customHeight="1">
      <c r="A36" s="293" t="s">
        <v>216</v>
      </c>
      <c r="B36" s="289">
        <v>47</v>
      </c>
    </row>
    <row r="37" spans="1:2" ht="21.75" customHeight="1">
      <c r="A37" s="293" t="s">
        <v>217</v>
      </c>
      <c r="B37" s="289">
        <v>0</v>
      </c>
    </row>
    <row r="38" spans="1:2" ht="21.75" customHeight="1">
      <c r="A38" s="293" t="s">
        <v>205</v>
      </c>
      <c r="B38" s="289">
        <v>892</v>
      </c>
    </row>
    <row r="39" spans="1:2" ht="21.75" customHeight="1">
      <c r="A39" s="293" t="s">
        <v>218</v>
      </c>
      <c r="B39" s="289">
        <v>2957</v>
      </c>
    </row>
    <row r="40" spans="1:2" ht="21.75" customHeight="1">
      <c r="A40" s="292" t="s">
        <v>219</v>
      </c>
      <c r="B40" s="289">
        <f>SUM(B41:B50)</f>
        <v>2232</v>
      </c>
    </row>
    <row r="41" spans="1:2" ht="21.75" customHeight="1">
      <c r="A41" s="293" t="s">
        <v>196</v>
      </c>
      <c r="B41" s="289">
        <v>1068</v>
      </c>
    </row>
    <row r="42" spans="1:2" ht="21.75" customHeight="1">
      <c r="A42" s="293" t="s">
        <v>197</v>
      </c>
      <c r="B42" s="289">
        <v>18</v>
      </c>
    </row>
    <row r="43" spans="1:2" ht="21.75" customHeight="1">
      <c r="A43" s="293" t="s">
        <v>198</v>
      </c>
      <c r="B43" s="289">
        <v>0</v>
      </c>
    </row>
    <row r="44" spans="1:2" ht="21.75" customHeight="1">
      <c r="A44" s="293" t="s">
        <v>220</v>
      </c>
      <c r="B44" s="289">
        <v>0</v>
      </c>
    </row>
    <row r="45" spans="1:2" ht="21.75" customHeight="1">
      <c r="A45" s="293" t="s">
        <v>221</v>
      </c>
      <c r="B45" s="289">
        <v>0</v>
      </c>
    </row>
    <row r="46" spans="1:2" ht="21.75" customHeight="1">
      <c r="A46" s="293" t="s">
        <v>222</v>
      </c>
      <c r="B46" s="289">
        <v>0</v>
      </c>
    </row>
    <row r="47" spans="1:2" ht="21.75" customHeight="1">
      <c r="A47" s="293" t="s">
        <v>223</v>
      </c>
      <c r="B47" s="289">
        <v>0</v>
      </c>
    </row>
    <row r="48" spans="1:2" ht="21.75" customHeight="1">
      <c r="A48" s="293" t="s">
        <v>224</v>
      </c>
      <c r="B48" s="289">
        <v>15</v>
      </c>
    </row>
    <row r="49" spans="1:2" ht="21.75" customHeight="1">
      <c r="A49" s="293" t="s">
        <v>205</v>
      </c>
      <c r="B49" s="289">
        <v>791</v>
      </c>
    </row>
    <row r="50" spans="1:2" ht="21.75" customHeight="1">
      <c r="A50" s="293" t="s">
        <v>225</v>
      </c>
      <c r="B50" s="289">
        <v>340</v>
      </c>
    </row>
    <row r="51" spans="1:2" ht="21.75" customHeight="1">
      <c r="A51" s="292" t="s">
        <v>226</v>
      </c>
      <c r="B51" s="289">
        <f>SUM(B52:B61)</f>
        <v>948</v>
      </c>
    </row>
    <row r="52" spans="1:2" ht="21.75" customHeight="1">
      <c r="A52" s="293" t="s">
        <v>196</v>
      </c>
      <c r="B52" s="289">
        <v>490</v>
      </c>
    </row>
    <row r="53" spans="1:2" ht="21.75" customHeight="1">
      <c r="A53" s="293" t="s">
        <v>197</v>
      </c>
      <c r="B53" s="289">
        <v>0</v>
      </c>
    </row>
    <row r="54" spans="1:2" ht="21.75" customHeight="1">
      <c r="A54" s="293" t="s">
        <v>198</v>
      </c>
      <c r="B54" s="289">
        <v>0</v>
      </c>
    </row>
    <row r="55" spans="1:2" ht="21.75" customHeight="1">
      <c r="A55" s="293" t="s">
        <v>227</v>
      </c>
      <c r="B55" s="289">
        <v>0</v>
      </c>
    </row>
    <row r="56" spans="1:2" ht="21.75" customHeight="1">
      <c r="A56" s="293" t="s">
        <v>228</v>
      </c>
      <c r="B56" s="289">
        <v>0</v>
      </c>
    </row>
    <row r="57" spans="1:2" ht="21.75" customHeight="1">
      <c r="A57" s="293" t="s">
        <v>229</v>
      </c>
      <c r="B57" s="289">
        <v>0</v>
      </c>
    </row>
    <row r="58" spans="1:2" ht="21.75" customHeight="1">
      <c r="A58" s="293" t="s">
        <v>230</v>
      </c>
      <c r="B58" s="289">
        <v>325</v>
      </c>
    </row>
    <row r="59" spans="1:2" ht="21.75" customHeight="1">
      <c r="A59" s="293" t="s">
        <v>231</v>
      </c>
      <c r="B59" s="289">
        <v>89</v>
      </c>
    </row>
    <row r="60" spans="1:2" ht="21.75" customHeight="1">
      <c r="A60" s="293" t="s">
        <v>205</v>
      </c>
      <c r="B60" s="289">
        <v>0</v>
      </c>
    </row>
    <row r="61" spans="1:2" ht="21.75" customHeight="1">
      <c r="A61" s="293" t="s">
        <v>232</v>
      </c>
      <c r="B61" s="289">
        <v>44</v>
      </c>
    </row>
    <row r="62" spans="1:2" ht="21.75" customHeight="1">
      <c r="A62" s="292" t="s">
        <v>233</v>
      </c>
      <c r="B62" s="289">
        <f>SUM(B63:B72)</f>
        <v>1985</v>
      </c>
    </row>
    <row r="63" spans="1:2" ht="21.75" customHeight="1">
      <c r="A63" s="293" t="s">
        <v>196</v>
      </c>
      <c r="B63" s="289">
        <v>1515</v>
      </c>
    </row>
    <row r="64" spans="1:2" ht="21.75" customHeight="1">
      <c r="A64" s="293" t="s">
        <v>197</v>
      </c>
      <c r="B64" s="289">
        <v>321</v>
      </c>
    </row>
    <row r="65" spans="1:2" ht="21.75" customHeight="1">
      <c r="A65" s="293" t="s">
        <v>198</v>
      </c>
      <c r="B65" s="289">
        <v>0</v>
      </c>
    </row>
    <row r="66" spans="1:2" ht="21.75" customHeight="1">
      <c r="A66" s="293" t="s">
        <v>234</v>
      </c>
      <c r="B66" s="289">
        <v>0</v>
      </c>
    </row>
    <row r="67" spans="1:2" ht="21.75" customHeight="1">
      <c r="A67" s="293" t="s">
        <v>235</v>
      </c>
      <c r="B67" s="289">
        <v>0</v>
      </c>
    </row>
    <row r="68" spans="1:2" ht="21.75" customHeight="1">
      <c r="A68" s="293" t="s">
        <v>236</v>
      </c>
      <c r="B68" s="289">
        <v>0</v>
      </c>
    </row>
    <row r="69" spans="1:2" ht="21.75" customHeight="1">
      <c r="A69" s="293" t="s">
        <v>237</v>
      </c>
      <c r="B69" s="289">
        <v>3</v>
      </c>
    </row>
    <row r="70" spans="1:2" ht="21.75" customHeight="1">
      <c r="A70" s="293" t="s">
        <v>238</v>
      </c>
      <c r="B70" s="289">
        <v>8</v>
      </c>
    </row>
    <row r="71" spans="1:2" ht="21.75" customHeight="1">
      <c r="A71" s="293" t="s">
        <v>205</v>
      </c>
      <c r="B71" s="289">
        <v>138</v>
      </c>
    </row>
    <row r="72" spans="1:2" ht="21.75" customHeight="1">
      <c r="A72" s="293" t="s">
        <v>239</v>
      </c>
      <c r="B72" s="289">
        <v>0</v>
      </c>
    </row>
    <row r="73" spans="1:2" ht="21.75" customHeight="1">
      <c r="A73" s="292" t="s">
        <v>240</v>
      </c>
      <c r="B73" s="289">
        <f>SUM(B74:B80)</f>
        <v>1190</v>
      </c>
    </row>
    <row r="74" spans="1:2" ht="21.75" customHeight="1">
      <c r="A74" s="293" t="s">
        <v>196</v>
      </c>
      <c r="B74" s="289">
        <v>1140</v>
      </c>
    </row>
    <row r="75" spans="1:2" ht="21.75" customHeight="1">
      <c r="A75" s="293" t="s">
        <v>197</v>
      </c>
      <c r="B75" s="289">
        <v>0</v>
      </c>
    </row>
    <row r="76" spans="1:2" ht="21.75" customHeight="1">
      <c r="A76" s="293" t="s">
        <v>198</v>
      </c>
      <c r="B76" s="289">
        <v>0</v>
      </c>
    </row>
    <row r="77" spans="1:2" ht="21.75" customHeight="1">
      <c r="A77" s="293" t="s">
        <v>237</v>
      </c>
      <c r="B77" s="289">
        <v>0</v>
      </c>
    </row>
    <row r="78" spans="1:2" ht="21.75" customHeight="1">
      <c r="A78" s="293" t="s">
        <v>241</v>
      </c>
      <c r="B78" s="289">
        <v>0</v>
      </c>
    </row>
    <row r="79" spans="1:2" ht="21.75" customHeight="1">
      <c r="A79" s="293" t="s">
        <v>205</v>
      </c>
      <c r="B79" s="289">
        <v>0</v>
      </c>
    </row>
    <row r="80" spans="1:2" ht="21.75" customHeight="1">
      <c r="A80" s="293" t="s">
        <v>242</v>
      </c>
      <c r="B80" s="289">
        <v>50</v>
      </c>
    </row>
    <row r="81" spans="1:2" ht="21.75" customHeight="1">
      <c r="A81" s="292" t="s">
        <v>243</v>
      </c>
      <c r="B81" s="289">
        <f>SUM(B82:B89)</f>
        <v>0</v>
      </c>
    </row>
    <row r="82" spans="1:2" ht="21.75" customHeight="1">
      <c r="A82" s="293" t="s">
        <v>196</v>
      </c>
      <c r="B82" s="289">
        <v>0</v>
      </c>
    </row>
    <row r="83" spans="1:2" ht="21.75" customHeight="1">
      <c r="A83" s="293" t="s">
        <v>197</v>
      </c>
      <c r="B83" s="289">
        <v>0</v>
      </c>
    </row>
    <row r="84" spans="1:2" ht="21.75" customHeight="1">
      <c r="A84" s="293" t="s">
        <v>198</v>
      </c>
      <c r="B84" s="289">
        <v>0</v>
      </c>
    </row>
    <row r="85" spans="1:2" ht="21.75" customHeight="1">
      <c r="A85" s="293" t="s">
        <v>244</v>
      </c>
      <c r="B85" s="289">
        <v>0</v>
      </c>
    </row>
    <row r="86" spans="1:2" ht="21.75" customHeight="1">
      <c r="A86" s="293" t="s">
        <v>245</v>
      </c>
      <c r="B86" s="289">
        <v>0</v>
      </c>
    </row>
    <row r="87" spans="1:2" ht="21.75" customHeight="1">
      <c r="A87" s="293" t="s">
        <v>237</v>
      </c>
      <c r="B87" s="289">
        <v>0</v>
      </c>
    </row>
    <row r="88" spans="1:2" ht="21.75" customHeight="1">
      <c r="A88" s="293" t="s">
        <v>205</v>
      </c>
      <c r="B88" s="289">
        <v>0</v>
      </c>
    </row>
    <row r="89" spans="1:2" ht="21.75" customHeight="1">
      <c r="A89" s="293" t="s">
        <v>246</v>
      </c>
      <c r="B89" s="289">
        <v>0</v>
      </c>
    </row>
    <row r="90" spans="1:2" ht="21.75" customHeight="1">
      <c r="A90" s="292" t="s">
        <v>247</v>
      </c>
      <c r="B90" s="289">
        <f>SUM(B91:B102)</f>
        <v>0</v>
      </c>
    </row>
    <row r="91" spans="1:2" ht="21.75" customHeight="1">
      <c r="A91" s="293" t="s">
        <v>196</v>
      </c>
      <c r="B91" s="289">
        <v>0</v>
      </c>
    </row>
    <row r="92" spans="1:2" ht="21.75" customHeight="1">
      <c r="A92" s="293" t="s">
        <v>197</v>
      </c>
      <c r="B92" s="289">
        <v>0</v>
      </c>
    </row>
    <row r="93" spans="1:2" ht="21.75" customHeight="1">
      <c r="A93" s="293" t="s">
        <v>198</v>
      </c>
      <c r="B93" s="289">
        <v>0</v>
      </c>
    </row>
    <row r="94" spans="1:2" ht="21.75" customHeight="1">
      <c r="A94" s="293" t="s">
        <v>248</v>
      </c>
      <c r="B94" s="289">
        <v>0</v>
      </c>
    </row>
    <row r="95" spans="1:2" ht="21.75" customHeight="1">
      <c r="A95" s="293" t="s">
        <v>249</v>
      </c>
      <c r="B95" s="289">
        <v>0</v>
      </c>
    </row>
    <row r="96" spans="1:2" ht="21.75" customHeight="1">
      <c r="A96" s="293" t="s">
        <v>237</v>
      </c>
      <c r="B96" s="289">
        <v>0</v>
      </c>
    </row>
    <row r="97" spans="1:2" ht="21.75" customHeight="1">
      <c r="A97" s="293" t="s">
        <v>250</v>
      </c>
      <c r="B97" s="289">
        <v>0</v>
      </c>
    </row>
    <row r="98" spans="1:2" ht="21.75" customHeight="1">
      <c r="A98" s="293" t="s">
        <v>251</v>
      </c>
      <c r="B98" s="289">
        <v>0</v>
      </c>
    </row>
    <row r="99" spans="1:2" ht="21.75" customHeight="1">
      <c r="A99" s="293" t="s">
        <v>252</v>
      </c>
      <c r="B99" s="289">
        <v>0</v>
      </c>
    </row>
    <row r="100" spans="1:2" ht="21.75" customHeight="1">
      <c r="A100" s="293" t="s">
        <v>253</v>
      </c>
      <c r="B100" s="289">
        <v>0</v>
      </c>
    </row>
    <row r="101" spans="1:2" ht="21.75" customHeight="1">
      <c r="A101" s="293" t="s">
        <v>205</v>
      </c>
      <c r="B101" s="289">
        <v>0</v>
      </c>
    </row>
    <row r="102" spans="1:2" ht="21.75" customHeight="1">
      <c r="A102" s="293" t="s">
        <v>254</v>
      </c>
      <c r="B102" s="289">
        <v>0</v>
      </c>
    </row>
    <row r="103" spans="1:2" ht="21.75" customHeight="1">
      <c r="A103" s="292" t="s">
        <v>255</v>
      </c>
      <c r="B103" s="289">
        <f>SUM(B104:B111)</f>
        <v>4450</v>
      </c>
    </row>
    <row r="104" spans="1:2" ht="21.75" customHeight="1">
      <c r="A104" s="293" t="s">
        <v>196</v>
      </c>
      <c r="B104" s="289">
        <v>2703</v>
      </c>
    </row>
    <row r="105" spans="1:2" ht="21.75" customHeight="1">
      <c r="A105" s="293" t="s">
        <v>197</v>
      </c>
      <c r="B105" s="289">
        <v>1417</v>
      </c>
    </row>
    <row r="106" spans="1:2" ht="21.75" customHeight="1">
      <c r="A106" s="293" t="s">
        <v>198</v>
      </c>
      <c r="B106" s="289">
        <v>0</v>
      </c>
    </row>
    <row r="107" spans="1:2" ht="21.75" customHeight="1">
      <c r="A107" s="293" t="s">
        <v>256</v>
      </c>
      <c r="B107" s="289">
        <v>0</v>
      </c>
    </row>
    <row r="108" spans="1:2" ht="21.75" customHeight="1">
      <c r="A108" s="293" t="s">
        <v>257</v>
      </c>
      <c r="B108" s="289">
        <v>0</v>
      </c>
    </row>
    <row r="109" spans="1:2" ht="21.75" customHeight="1">
      <c r="A109" s="293" t="s">
        <v>258</v>
      </c>
      <c r="B109" s="289">
        <v>0</v>
      </c>
    </row>
    <row r="110" spans="1:2" ht="21.75" customHeight="1">
      <c r="A110" s="293" t="s">
        <v>205</v>
      </c>
      <c r="B110" s="289">
        <v>176</v>
      </c>
    </row>
    <row r="111" spans="1:2" ht="21.75" customHeight="1">
      <c r="A111" s="293" t="s">
        <v>259</v>
      </c>
      <c r="B111" s="289">
        <v>154</v>
      </c>
    </row>
    <row r="112" spans="1:2" ht="21.75" customHeight="1">
      <c r="A112" s="292" t="s">
        <v>260</v>
      </c>
      <c r="B112" s="289">
        <f>SUM(B113:B122)</f>
        <v>1266</v>
      </c>
    </row>
    <row r="113" spans="1:2" ht="21.75" customHeight="1">
      <c r="A113" s="293" t="s">
        <v>196</v>
      </c>
      <c r="B113" s="289">
        <v>354</v>
      </c>
    </row>
    <row r="114" spans="1:2" ht="21.75" customHeight="1">
      <c r="A114" s="293" t="s">
        <v>197</v>
      </c>
      <c r="B114" s="289">
        <v>40</v>
      </c>
    </row>
    <row r="115" spans="1:2" ht="21.75" customHeight="1">
      <c r="A115" s="293" t="s">
        <v>198</v>
      </c>
      <c r="B115" s="289">
        <v>0</v>
      </c>
    </row>
    <row r="116" spans="1:2" ht="21.75" customHeight="1">
      <c r="A116" s="293" t="s">
        <v>261</v>
      </c>
      <c r="B116" s="289">
        <v>0</v>
      </c>
    </row>
    <row r="117" spans="1:2" ht="21.75" customHeight="1">
      <c r="A117" s="293" t="s">
        <v>262</v>
      </c>
      <c r="B117" s="289">
        <v>0</v>
      </c>
    </row>
    <row r="118" spans="1:2" ht="21.75" customHeight="1">
      <c r="A118" s="293" t="s">
        <v>263</v>
      </c>
      <c r="B118" s="289">
        <v>0</v>
      </c>
    </row>
    <row r="119" spans="1:2" ht="21.75" customHeight="1">
      <c r="A119" s="293" t="s">
        <v>264</v>
      </c>
      <c r="B119" s="289">
        <v>0</v>
      </c>
    </row>
    <row r="120" spans="1:2" ht="21.75" customHeight="1">
      <c r="A120" s="293" t="s">
        <v>265</v>
      </c>
      <c r="B120" s="289">
        <v>335</v>
      </c>
    </row>
    <row r="121" spans="1:2" ht="21.75" customHeight="1">
      <c r="A121" s="293" t="s">
        <v>205</v>
      </c>
      <c r="B121" s="289">
        <v>265</v>
      </c>
    </row>
    <row r="122" spans="1:2" ht="21.75" customHeight="1">
      <c r="A122" s="293" t="s">
        <v>266</v>
      </c>
      <c r="B122" s="289">
        <v>272</v>
      </c>
    </row>
    <row r="123" spans="1:2" ht="21.75" customHeight="1">
      <c r="A123" s="292" t="s">
        <v>267</v>
      </c>
      <c r="B123" s="289">
        <f>SUM(B124:B134)</f>
        <v>0</v>
      </c>
    </row>
    <row r="124" spans="1:2" ht="21.75" customHeight="1">
      <c r="A124" s="293" t="s">
        <v>196</v>
      </c>
      <c r="B124" s="289">
        <v>0</v>
      </c>
    </row>
    <row r="125" spans="1:2" ht="21.75" customHeight="1">
      <c r="A125" s="293" t="s">
        <v>197</v>
      </c>
      <c r="B125" s="289">
        <v>0</v>
      </c>
    </row>
    <row r="126" spans="1:2" ht="21.75" customHeight="1">
      <c r="A126" s="293" t="s">
        <v>198</v>
      </c>
      <c r="B126" s="289">
        <v>0</v>
      </c>
    </row>
    <row r="127" spans="1:2" ht="21.75" customHeight="1">
      <c r="A127" s="293" t="s">
        <v>268</v>
      </c>
      <c r="B127" s="289">
        <v>0</v>
      </c>
    </row>
    <row r="128" spans="1:2" ht="21.75" customHeight="1">
      <c r="A128" s="293" t="s">
        <v>269</v>
      </c>
      <c r="B128" s="289">
        <v>0</v>
      </c>
    </row>
    <row r="129" spans="1:2" ht="21.75" customHeight="1">
      <c r="A129" s="293" t="s">
        <v>270</v>
      </c>
      <c r="B129" s="289">
        <v>0</v>
      </c>
    </row>
    <row r="130" spans="1:2" ht="21.75" customHeight="1">
      <c r="A130" s="293" t="s">
        <v>271</v>
      </c>
      <c r="B130" s="289">
        <v>0</v>
      </c>
    </row>
    <row r="131" spans="1:2" ht="21.75" customHeight="1">
      <c r="A131" s="293" t="s">
        <v>272</v>
      </c>
      <c r="B131" s="289">
        <v>0</v>
      </c>
    </row>
    <row r="132" spans="1:2" ht="21.75" customHeight="1">
      <c r="A132" s="293" t="s">
        <v>273</v>
      </c>
      <c r="B132" s="289">
        <v>0</v>
      </c>
    </row>
    <row r="133" spans="1:2" ht="21.75" customHeight="1">
      <c r="A133" s="293" t="s">
        <v>205</v>
      </c>
      <c r="B133" s="289">
        <v>0</v>
      </c>
    </row>
    <row r="134" spans="1:2" ht="21.75" customHeight="1">
      <c r="A134" s="293" t="s">
        <v>274</v>
      </c>
      <c r="B134" s="289">
        <v>0</v>
      </c>
    </row>
    <row r="135" spans="1:2" ht="21.75" customHeight="1">
      <c r="A135" s="292" t="s">
        <v>275</v>
      </c>
      <c r="B135" s="289">
        <f>SUM(B136:B141)</f>
        <v>0</v>
      </c>
    </row>
    <row r="136" spans="1:2" ht="21.75" customHeight="1">
      <c r="A136" s="293" t="s">
        <v>196</v>
      </c>
      <c r="B136" s="289">
        <v>0</v>
      </c>
    </row>
    <row r="137" spans="1:2" ht="21.75" customHeight="1">
      <c r="A137" s="293" t="s">
        <v>197</v>
      </c>
      <c r="B137" s="289">
        <v>0</v>
      </c>
    </row>
    <row r="138" spans="1:2" ht="21.75" customHeight="1">
      <c r="A138" s="293" t="s">
        <v>198</v>
      </c>
      <c r="B138" s="289">
        <v>0</v>
      </c>
    </row>
    <row r="139" spans="1:2" ht="21.75" customHeight="1">
      <c r="A139" s="293" t="s">
        <v>276</v>
      </c>
      <c r="B139" s="289">
        <v>0</v>
      </c>
    </row>
    <row r="140" spans="1:2" ht="21.75" customHeight="1">
      <c r="A140" s="293" t="s">
        <v>205</v>
      </c>
      <c r="B140" s="289">
        <v>0</v>
      </c>
    </row>
    <row r="141" spans="1:2" ht="21.75" customHeight="1">
      <c r="A141" s="293" t="s">
        <v>277</v>
      </c>
      <c r="B141" s="289">
        <v>0</v>
      </c>
    </row>
    <row r="142" spans="1:2" ht="21.75" customHeight="1">
      <c r="A142" s="292" t="s">
        <v>278</v>
      </c>
      <c r="B142" s="289">
        <f>SUM(B143:B149)</f>
        <v>79</v>
      </c>
    </row>
    <row r="143" spans="1:2" ht="21.75" customHeight="1">
      <c r="A143" s="293" t="s">
        <v>196</v>
      </c>
      <c r="B143" s="289">
        <v>64</v>
      </c>
    </row>
    <row r="144" spans="1:2" ht="21.75" customHeight="1">
      <c r="A144" s="293" t="s">
        <v>197</v>
      </c>
      <c r="B144" s="289">
        <v>15</v>
      </c>
    </row>
    <row r="145" spans="1:2" ht="21.75" customHeight="1">
      <c r="A145" s="293" t="s">
        <v>198</v>
      </c>
      <c r="B145" s="289">
        <v>0</v>
      </c>
    </row>
    <row r="146" spans="1:2" ht="21.75" customHeight="1">
      <c r="A146" s="293" t="s">
        <v>279</v>
      </c>
      <c r="B146" s="289">
        <v>0</v>
      </c>
    </row>
    <row r="147" spans="1:2" ht="21.75" customHeight="1">
      <c r="A147" s="293" t="s">
        <v>280</v>
      </c>
      <c r="B147" s="289">
        <v>0</v>
      </c>
    </row>
    <row r="148" spans="1:2" ht="21.75" customHeight="1">
      <c r="A148" s="293" t="s">
        <v>205</v>
      </c>
      <c r="B148" s="289">
        <v>0</v>
      </c>
    </row>
    <row r="149" spans="1:2" ht="21.75" customHeight="1">
      <c r="A149" s="293" t="s">
        <v>281</v>
      </c>
      <c r="B149" s="289">
        <v>0</v>
      </c>
    </row>
    <row r="150" spans="1:2" ht="21.75" customHeight="1">
      <c r="A150" s="292" t="s">
        <v>282</v>
      </c>
      <c r="B150" s="289">
        <f>SUM(B151:B155)</f>
        <v>235</v>
      </c>
    </row>
    <row r="151" spans="1:2" ht="21.75" customHeight="1">
      <c r="A151" s="293" t="s">
        <v>196</v>
      </c>
      <c r="B151" s="289">
        <v>227</v>
      </c>
    </row>
    <row r="152" spans="1:2" ht="21.75" customHeight="1">
      <c r="A152" s="293" t="s">
        <v>197</v>
      </c>
      <c r="B152" s="289">
        <v>8</v>
      </c>
    </row>
    <row r="153" spans="1:2" ht="21.75" customHeight="1">
      <c r="A153" s="293" t="s">
        <v>198</v>
      </c>
      <c r="B153" s="289">
        <v>0</v>
      </c>
    </row>
    <row r="154" spans="1:2" ht="21.75" customHeight="1">
      <c r="A154" s="293" t="s">
        <v>283</v>
      </c>
      <c r="B154" s="289">
        <v>0</v>
      </c>
    </row>
    <row r="155" spans="1:2" ht="21.75" customHeight="1">
      <c r="A155" s="293" t="s">
        <v>284</v>
      </c>
      <c r="B155" s="289">
        <v>0</v>
      </c>
    </row>
    <row r="156" spans="1:2" ht="21.75" customHeight="1">
      <c r="A156" s="292" t="s">
        <v>285</v>
      </c>
      <c r="B156" s="289">
        <f>SUM(B157:B162)</f>
        <v>295</v>
      </c>
    </row>
    <row r="157" spans="1:2" ht="21.75" customHeight="1">
      <c r="A157" s="293" t="s">
        <v>196</v>
      </c>
      <c r="B157" s="289">
        <v>207</v>
      </c>
    </row>
    <row r="158" spans="1:2" ht="21.75" customHeight="1">
      <c r="A158" s="293" t="s">
        <v>197</v>
      </c>
      <c r="B158" s="289">
        <v>88</v>
      </c>
    </row>
    <row r="159" spans="1:2" ht="21.75" customHeight="1">
      <c r="A159" s="293" t="s">
        <v>198</v>
      </c>
      <c r="B159" s="289">
        <v>0</v>
      </c>
    </row>
    <row r="160" spans="1:2" ht="21.75" customHeight="1">
      <c r="A160" s="293" t="s">
        <v>210</v>
      </c>
      <c r="B160" s="289">
        <v>0</v>
      </c>
    </row>
    <row r="161" spans="1:2" ht="21.75" customHeight="1">
      <c r="A161" s="293" t="s">
        <v>205</v>
      </c>
      <c r="B161" s="289">
        <v>0</v>
      </c>
    </row>
    <row r="162" spans="1:2" ht="21.75" customHeight="1">
      <c r="A162" s="293" t="s">
        <v>286</v>
      </c>
      <c r="B162" s="289">
        <v>0</v>
      </c>
    </row>
    <row r="163" spans="1:2" ht="21.75" customHeight="1">
      <c r="A163" s="292" t="s">
        <v>287</v>
      </c>
      <c r="B163" s="289">
        <f>SUM(B164:B169)</f>
        <v>1037</v>
      </c>
    </row>
    <row r="164" spans="1:2" ht="21.75" customHeight="1">
      <c r="A164" s="293" t="s">
        <v>196</v>
      </c>
      <c r="B164" s="289">
        <v>510</v>
      </c>
    </row>
    <row r="165" spans="1:2" ht="21.75" customHeight="1">
      <c r="A165" s="293" t="s">
        <v>197</v>
      </c>
      <c r="B165" s="289">
        <v>29</v>
      </c>
    </row>
    <row r="166" spans="1:2" ht="21.75" customHeight="1">
      <c r="A166" s="293" t="s">
        <v>198</v>
      </c>
      <c r="B166" s="289">
        <v>0</v>
      </c>
    </row>
    <row r="167" spans="1:2" ht="21.75" customHeight="1">
      <c r="A167" s="293" t="s">
        <v>288</v>
      </c>
      <c r="B167" s="289">
        <v>0</v>
      </c>
    </row>
    <row r="168" spans="1:2" ht="21.75" customHeight="1">
      <c r="A168" s="293" t="s">
        <v>205</v>
      </c>
      <c r="B168" s="289">
        <v>226</v>
      </c>
    </row>
    <row r="169" spans="1:2" ht="21.75" customHeight="1">
      <c r="A169" s="293" t="s">
        <v>289</v>
      </c>
      <c r="B169" s="289">
        <v>272</v>
      </c>
    </row>
    <row r="170" spans="1:2" ht="21.75" customHeight="1">
      <c r="A170" s="292" t="s">
        <v>290</v>
      </c>
      <c r="B170" s="289">
        <f>SUM(B171:B176)</f>
        <v>2005</v>
      </c>
    </row>
    <row r="171" spans="1:2" ht="21.75" customHeight="1">
      <c r="A171" s="293" t="s">
        <v>196</v>
      </c>
      <c r="B171" s="289">
        <v>1295</v>
      </c>
    </row>
    <row r="172" spans="1:2" ht="21.75" customHeight="1">
      <c r="A172" s="293" t="s">
        <v>197</v>
      </c>
      <c r="B172" s="289">
        <v>457</v>
      </c>
    </row>
    <row r="173" spans="1:2" ht="21.75" customHeight="1">
      <c r="A173" s="293" t="s">
        <v>198</v>
      </c>
      <c r="B173" s="289">
        <v>0</v>
      </c>
    </row>
    <row r="174" spans="1:2" ht="21.75" customHeight="1">
      <c r="A174" s="293" t="s">
        <v>291</v>
      </c>
      <c r="B174" s="289">
        <v>0</v>
      </c>
    </row>
    <row r="175" spans="1:2" ht="21.75" customHeight="1">
      <c r="A175" s="293" t="s">
        <v>205</v>
      </c>
      <c r="B175" s="289">
        <v>124</v>
      </c>
    </row>
    <row r="176" spans="1:2" ht="21.75" customHeight="1">
      <c r="A176" s="293" t="s">
        <v>292</v>
      </c>
      <c r="B176" s="289">
        <v>129</v>
      </c>
    </row>
    <row r="177" spans="1:2" ht="21.75" customHeight="1">
      <c r="A177" s="292" t="s">
        <v>293</v>
      </c>
      <c r="B177" s="289">
        <f>SUM(B178:B183)</f>
        <v>1494</v>
      </c>
    </row>
    <row r="178" spans="1:2" ht="21.75" customHeight="1">
      <c r="A178" s="293" t="s">
        <v>196</v>
      </c>
      <c r="B178" s="289">
        <v>555</v>
      </c>
    </row>
    <row r="179" spans="1:2" ht="21.75" customHeight="1">
      <c r="A179" s="293" t="s">
        <v>197</v>
      </c>
      <c r="B179" s="289">
        <v>532</v>
      </c>
    </row>
    <row r="180" spans="1:2" ht="21.75" customHeight="1">
      <c r="A180" s="293" t="s">
        <v>198</v>
      </c>
      <c r="B180" s="289">
        <v>0</v>
      </c>
    </row>
    <row r="181" spans="1:2" ht="21.75" customHeight="1">
      <c r="A181" s="293" t="s">
        <v>294</v>
      </c>
      <c r="B181" s="289">
        <v>0</v>
      </c>
    </row>
    <row r="182" spans="1:2" ht="21.75" customHeight="1">
      <c r="A182" s="293" t="s">
        <v>205</v>
      </c>
      <c r="B182" s="289">
        <v>203</v>
      </c>
    </row>
    <row r="183" spans="1:2" ht="21.75" customHeight="1">
      <c r="A183" s="293" t="s">
        <v>295</v>
      </c>
      <c r="B183" s="289">
        <v>204</v>
      </c>
    </row>
    <row r="184" spans="1:2" ht="21.75" customHeight="1">
      <c r="A184" s="292" t="s">
        <v>296</v>
      </c>
      <c r="B184" s="289">
        <f>SUM(B185:B190)</f>
        <v>2252</v>
      </c>
    </row>
    <row r="185" spans="1:2" ht="21.75" customHeight="1">
      <c r="A185" s="293" t="s">
        <v>196</v>
      </c>
      <c r="B185" s="289">
        <v>361</v>
      </c>
    </row>
    <row r="186" spans="1:2" ht="21.75" customHeight="1">
      <c r="A186" s="293" t="s">
        <v>197</v>
      </c>
      <c r="B186" s="289">
        <v>1503</v>
      </c>
    </row>
    <row r="187" spans="1:2" ht="21.75" customHeight="1">
      <c r="A187" s="293" t="s">
        <v>198</v>
      </c>
      <c r="B187" s="289">
        <v>0</v>
      </c>
    </row>
    <row r="188" spans="1:2" ht="21.75" customHeight="1">
      <c r="A188" s="293" t="s">
        <v>297</v>
      </c>
      <c r="B188" s="289">
        <v>0</v>
      </c>
    </row>
    <row r="189" spans="1:2" ht="21.75" customHeight="1">
      <c r="A189" s="293" t="s">
        <v>205</v>
      </c>
      <c r="B189" s="289">
        <v>221</v>
      </c>
    </row>
    <row r="190" spans="1:2" ht="21.75" customHeight="1">
      <c r="A190" s="293" t="s">
        <v>298</v>
      </c>
      <c r="B190" s="289">
        <v>167</v>
      </c>
    </row>
    <row r="191" spans="1:2" ht="21.75" customHeight="1">
      <c r="A191" s="292" t="s">
        <v>299</v>
      </c>
      <c r="B191" s="289">
        <f>SUM(B192:B198)</f>
        <v>481</v>
      </c>
    </row>
    <row r="192" spans="1:2" ht="21.75" customHeight="1">
      <c r="A192" s="293" t="s">
        <v>196</v>
      </c>
      <c r="B192" s="289">
        <v>212</v>
      </c>
    </row>
    <row r="193" spans="1:2" ht="21.75" customHeight="1">
      <c r="A193" s="293" t="s">
        <v>197</v>
      </c>
      <c r="B193" s="289">
        <v>123</v>
      </c>
    </row>
    <row r="194" spans="1:2" ht="21.75" customHeight="1">
      <c r="A194" s="293" t="s">
        <v>198</v>
      </c>
      <c r="B194" s="289">
        <v>0</v>
      </c>
    </row>
    <row r="195" spans="1:2" ht="21.75" customHeight="1">
      <c r="A195" s="293" t="s">
        <v>300</v>
      </c>
      <c r="B195" s="289">
        <v>14</v>
      </c>
    </row>
    <row r="196" spans="1:2" ht="21.75" customHeight="1">
      <c r="A196" s="293" t="s">
        <v>301</v>
      </c>
      <c r="B196" s="289">
        <v>0</v>
      </c>
    </row>
    <row r="197" spans="1:2" ht="21.75" customHeight="1">
      <c r="A197" s="293" t="s">
        <v>205</v>
      </c>
      <c r="B197" s="289">
        <v>132</v>
      </c>
    </row>
    <row r="198" spans="1:2" ht="21.75" customHeight="1">
      <c r="A198" s="293" t="s">
        <v>302</v>
      </c>
      <c r="B198" s="289">
        <v>0</v>
      </c>
    </row>
    <row r="199" spans="1:2" ht="21.75" customHeight="1">
      <c r="A199" s="292" t="s">
        <v>303</v>
      </c>
      <c r="B199" s="289">
        <f>SUM(B200:B204)</f>
        <v>0</v>
      </c>
    </row>
    <row r="200" spans="1:2" ht="21.75" customHeight="1">
      <c r="A200" s="293" t="s">
        <v>196</v>
      </c>
      <c r="B200" s="289">
        <v>0</v>
      </c>
    </row>
    <row r="201" spans="1:2" ht="21.75" customHeight="1">
      <c r="A201" s="293" t="s">
        <v>197</v>
      </c>
      <c r="B201" s="289">
        <v>0</v>
      </c>
    </row>
    <row r="202" spans="1:2" ht="21.75" customHeight="1">
      <c r="A202" s="293" t="s">
        <v>198</v>
      </c>
      <c r="B202" s="289">
        <v>0</v>
      </c>
    </row>
    <row r="203" spans="1:2" ht="21.75" customHeight="1">
      <c r="A203" s="293" t="s">
        <v>205</v>
      </c>
      <c r="B203" s="289">
        <v>0</v>
      </c>
    </row>
    <row r="204" spans="1:2" ht="21.75" customHeight="1">
      <c r="A204" s="293" t="s">
        <v>304</v>
      </c>
      <c r="B204" s="289">
        <v>0</v>
      </c>
    </row>
    <row r="205" spans="1:2" ht="21.75" customHeight="1">
      <c r="A205" s="292" t="s">
        <v>305</v>
      </c>
      <c r="B205" s="289">
        <f>SUM(B206:B210)</f>
        <v>0</v>
      </c>
    </row>
    <row r="206" spans="1:2" ht="21.75" customHeight="1">
      <c r="A206" s="293" t="s">
        <v>196</v>
      </c>
      <c r="B206" s="289">
        <v>0</v>
      </c>
    </row>
    <row r="207" spans="1:2" ht="21.75" customHeight="1">
      <c r="A207" s="293" t="s">
        <v>197</v>
      </c>
      <c r="B207" s="289">
        <v>0</v>
      </c>
    </row>
    <row r="208" spans="1:2" ht="21.75" customHeight="1">
      <c r="A208" s="293" t="s">
        <v>198</v>
      </c>
      <c r="B208" s="289">
        <v>0</v>
      </c>
    </row>
    <row r="209" spans="1:2" ht="21.75" customHeight="1">
      <c r="A209" s="293" t="s">
        <v>205</v>
      </c>
      <c r="B209" s="289">
        <v>0</v>
      </c>
    </row>
    <row r="210" spans="1:2" ht="21.75" customHeight="1">
      <c r="A210" s="293" t="s">
        <v>306</v>
      </c>
      <c r="B210" s="289">
        <v>0</v>
      </c>
    </row>
    <row r="211" spans="1:2" ht="21.75" customHeight="1">
      <c r="A211" s="292" t="s">
        <v>307</v>
      </c>
      <c r="B211" s="289">
        <f>SUM(B212:B217)</f>
        <v>0</v>
      </c>
    </row>
    <row r="212" spans="1:2" ht="21.75" customHeight="1">
      <c r="A212" s="293" t="s">
        <v>196</v>
      </c>
      <c r="B212" s="289">
        <v>0</v>
      </c>
    </row>
    <row r="213" spans="1:2" ht="21.75" customHeight="1">
      <c r="A213" s="293" t="s">
        <v>197</v>
      </c>
      <c r="B213" s="289">
        <v>0</v>
      </c>
    </row>
    <row r="214" spans="1:2" ht="21.75" customHeight="1">
      <c r="A214" s="293" t="s">
        <v>198</v>
      </c>
      <c r="B214" s="289">
        <v>0</v>
      </c>
    </row>
    <row r="215" spans="1:2" ht="21.75" customHeight="1">
      <c r="A215" s="293" t="s">
        <v>308</v>
      </c>
      <c r="B215" s="289">
        <v>0</v>
      </c>
    </row>
    <row r="216" spans="1:2" ht="21.75" customHeight="1">
      <c r="A216" s="293" t="s">
        <v>205</v>
      </c>
      <c r="B216" s="289">
        <v>0</v>
      </c>
    </row>
    <row r="217" spans="1:2" ht="21.75" customHeight="1">
      <c r="A217" s="293" t="s">
        <v>309</v>
      </c>
      <c r="B217" s="289">
        <v>0</v>
      </c>
    </row>
    <row r="218" spans="1:2" ht="21.75" customHeight="1">
      <c r="A218" s="292" t="s">
        <v>310</v>
      </c>
      <c r="B218" s="289">
        <f>SUM(B219:B232)</f>
        <v>3541</v>
      </c>
    </row>
    <row r="219" spans="1:2" ht="21.75" customHeight="1">
      <c r="A219" s="293" t="s">
        <v>196</v>
      </c>
      <c r="B219" s="289">
        <v>3161</v>
      </c>
    </row>
    <row r="220" spans="1:2" ht="21.75" customHeight="1">
      <c r="A220" s="293" t="s">
        <v>197</v>
      </c>
      <c r="B220" s="289">
        <v>15</v>
      </c>
    </row>
    <row r="221" spans="1:2" ht="21.75" customHeight="1">
      <c r="A221" s="293" t="s">
        <v>198</v>
      </c>
      <c r="B221" s="289">
        <v>0</v>
      </c>
    </row>
    <row r="222" spans="1:2" ht="21.75" customHeight="1">
      <c r="A222" s="293" t="s">
        <v>311</v>
      </c>
      <c r="B222" s="289">
        <v>0</v>
      </c>
    </row>
    <row r="223" spans="1:2" ht="21.75" customHeight="1">
      <c r="A223" s="293" t="s">
        <v>312</v>
      </c>
      <c r="B223" s="289">
        <v>0</v>
      </c>
    </row>
    <row r="224" spans="1:2" ht="21.75" customHeight="1">
      <c r="A224" s="293" t="s">
        <v>237</v>
      </c>
      <c r="B224" s="289">
        <v>0</v>
      </c>
    </row>
    <row r="225" spans="1:2" ht="21.75" customHeight="1">
      <c r="A225" s="293" t="s">
        <v>313</v>
      </c>
      <c r="B225" s="289">
        <v>0</v>
      </c>
    </row>
    <row r="226" spans="1:2" ht="21.75" customHeight="1">
      <c r="A226" s="293" t="s">
        <v>314</v>
      </c>
      <c r="B226" s="289">
        <v>5</v>
      </c>
    </row>
    <row r="227" spans="1:2" ht="21.75" customHeight="1">
      <c r="A227" s="293" t="s">
        <v>315</v>
      </c>
      <c r="B227" s="289">
        <v>0</v>
      </c>
    </row>
    <row r="228" spans="1:2" ht="21.75" customHeight="1">
      <c r="A228" s="293" t="s">
        <v>316</v>
      </c>
      <c r="B228" s="289">
        <v>0</v>
      </c>
    </row>
    <row r="229" spans="1:2" ht="21.75" customHeight="1">
      <c r="A229" s="293" t="s">
        <v>317</v>
      </c>
      <c r="B229" s="289">
        <v>9</v>
      </c>
    </row>
    <row r="230" spans="1:2" ht="21.75" customHeight="1">
      <c r="A230" s="293" t="s">
        <v>318</v>
      </c>
      <c r="B230" s="289">
        <v>39</v>
      </c>
    </row>
    <row r="231" spans="1:2" ht="21.75" customHeight="1">
      <c r="A231" s="293" t="s">
        <v>205</v>
      </c>
      <c r="B231" s="289">
        <v>55</v>
      </c>
    </row>
    <row r="232" spans="1:2" ht="21.75" customHeight="1">
      <c r="A232" s="293" t="s">
        <v>319</v>
      </c>
      <c r="B232" s="289">
        <v>257</v>
      </c>
    </row>
    <row r="233" spans="1:2" ht="21.75" customHeight="1">
      <c r="A233" s="292" t="s">
        <v>320</v>
      </c>
      <c r="B233" s="289">
        <f>SUM(B234:B235)</f>
        <v>307</v>
      </c>
    </row>
    <row r="234" spans="1:2" ht="21.75" customHeight="1">
      <c r="A234" s="293" t="s">
        <v>321</v>
      </c>
      <c r="B234" s="289">
        <v>0</v>
      </c>
    </row>
    <row r="235" spans="1:2" ht="21.75" customHeight="1">
      <c r="A235" s="293" t="s">
        <v>322</v>
      </c>
      <c r="B235" s="289">
        <v>307</v>
      </c>
    </row>
    <row r="236" spans="1:2" ht="21.75" customHeight="1">
      <c r="A236" s="292" t="s">
        <v>323</v>
      </c>
      <c r="B236" s="289">
        <f>SUM(B237,B244,B247,B250,B256,B261,B263,B268,B274)</f>
        <v>0</v>
      </c>
    </row>
    <row r="237" spans="1:2" ht="21.75" customHeight="1">
      <c r="A237" s="292" t="s">
        <v>324</v>
      </c>
      <c r="B237" s="289">
        <f>SUM(B238:B243)</f>
        <v>0</v>
      </c>
    </row>
    <row r="238" spans="1:2" ht="21.75" customHeight="1">
      <c r="A238" s="293" t="s">
        <v>196</v>
      </c>
      <c r="B238" s="289">
        <v>0</v>
      </c>
    </row>
    <row r="239" spans="1:2" ht="21.75" customHeight="1">
      <c r="A239" s="293" t="s">
        <v>197</v>
      </c>
      <c r="B239" s="289">
        <v>0</v>
      </c>
    </row>
    <row r="240" spans="1:2" ht="21.75" customHeight="1">
      <c r="A240" s="293" t="s">
        <v>198</v>
      </c>
      <c r="B240" s="289">
        <v>0</v>
      </c>
    </row>
    <row r="241" spans="1:2" ht="21.75" customHeight="1">
      <c r="A241" s="293" t="s">
        <v>291</v>
      </c>
      <c r="B241" s="289">
        <v>0</v>
      </c>
    </row>
    <row r="242" spans="1:2" ht="21.75" customHeight="1">
      <c r="A242" s="293" t="s">
        <v>205</v>
      </c>
      <c r="B242" s="289">
        <v>0</v>
      </c>
    </row>
    <row r="243" spans="1:2" ht="21.75" customHeight="1">
      <c r="A243" s="293" t="s">
        <v>325</v>
      </c>
      <c r="B243" s="289">
        <v>0</v>
      </c>
    </row>
    <row r="244" spans="1:2" ht="21.75" customHeight="1">
      <c r="A244" s="292" t="s">
        <v>326</v>
      </c>
      <c r="B244" s="289">
        <f>SUM(B245:B246)</f>
        <v>0</v>
      </c>
    </row>
    <row r="245" spans="1:2" ht="21.75" customHeight="1">
      <c r="A245" s="293" t="s">
        <v>327</v>
      </c>
      <c r="B245" s="289">
        <v>0</v>
      </c>
    </row>
    <row r="246" spans="1:2" ht="21.75" customHeight="1">
      <c r="A246" s="293" t="s">
        <v>328</v>
      </c>
      <c r="B246" s="289">
        <v>0</v>
      </c>
    </row>
    <row r="247" spans="1:2" ht="21.75" customHeight="1">
      <c r="A247" s="292" t="s">
        <v>329</v>
      </c>
      <c r="B247" s="289">
        <f>SUM(B248:B249)</f>
        <v>0</v>
      </c>
    </row>
    <row r="248" spans="1:2" ht="21.75" customHeight="1">
      <c r="A248" s="293" t="s">
        <v>330</v>
      </c>
      <c r="B248" s="289">
        <v>0</v>
      </c>
    </row>
    <row r="249" spans="1:2" ht="21.75" customHeight="1">
      <c r="A249" s="293" t="s">
        <v>331</v>
      </c>
      <c r="B249" s="289">
        <v>0</v>
      </c>
    </row>
    <row r="250" spans="1:2" ht="21.75" customHeight="1">
      <c r="A250" s="292" t="s">
        <v>332</v>
      </c>
      <c r="B250" s="289">
        <f>SUM(B251:B255)</f>
        <v>0</v>
      </c>
    </row>
    <row r="251" spans="1:2" ht="21.75" customHeight="1">
      <c r="A251" s="293" t="s">
        <v>333</v>
      </c>
      <c r="B251" s="289">
        <v>0</v>
      </c>
    </row>
    <row r="252" spans="1:2" ht="21.75" customHeight="1">
      <c r="A252" s="293" t="s">
        <v>334</v>
      </c>
      <c r="B252" s="289">
        <v>0</v>
      </c>
    </row>
    <row r="253" spans="1:2" ht="21.75" customHeight="1">
      <c r="A253" s="293" t="s">
        <v>335</v>
      </c>
      <c r="B253" s="289">
        <v>0</v>
      </c>
    </row>
    <row r="254" spans="1:2" ht="21.75" customHeight="1">
      <c r="A254" s="293" t="s">
        <v>336</v>
      </c>
      <c r="B254" s="289">
        <v>0</v>
      </c>
    </row>
    <row r="255" spans="1:2" ht="21.75" customHeight="1">
      <c r="A255" s="293" t="s">
        <v>337</v>
      </c>
      <c r="B255" s="289">
        <v>0</v>
      </c>
    </row>
    <row r="256" spans="1:2" ht="21.75" customHeight="1">
      <c r="A256" s="292" t="s">
        <v>338</v>
      </c>
      <c r="B256" s="289">
        <f>SUM(B257:B260)</f>
        <v>0</v>
      </c>
    </row>
    <row r="257" spans="1:2" ht="21.75" customHeight="1">
      <c r="A257" s="293" t="s">
        <v>339</v>
      </c>
      <c r="B257" s="289">
        <v>0</v>
      </c>
    </row>
    <row r="258" spans="1:2" ht="21.75" customHeight="1">
      <c r="A258" s="293" t="s">
        <v>340</v>
      </c>
      <c r="B258" s="289">
        <v>0</v>
      </c>
    </row>
    <row r="259" spans="1:2" ht="21.75" customHeight="1">
      <c r="A259" s="293" t="s">
        <v>341</v>
      </c>
      <c r="B259" s="289">
        <v>0</v>
      </c>
    </row>
    <row r="260" spans="1:2" ht="21.75" customHeight="1">
      <c r="A260" s="293" t="s">
        <v>342</v>
      </c>
      <c r="B260" s="289">
        <v>0</v>
      </c>
    </row>
    <row r="261" spans="1:2" ht="21.75" customHeight="1">
      <c r="A261" s="292" t="s">
        <v>343</v>
      </c>
      <c r="B261" s="289">
        <f>B262</f>
        <v>0</v>
      </c>
    </row>
    <row r="262" spans="1:2" ht="21.75" customHeight="1">
      <c r="A262" s="293" t="s">
        <v>344</v>
      </c>
      <c r="B262" s="289">
        <v>0</v>
      </c>
    </row>
    <row r="263" spans="1:2" ht="21.75" customHeight="1">
      <c r="A263" s="292" t="s">
        <v>345</v>
      </c>
      <c r="B263" s="289">
        <f>SUM(B264:B267)</f>
        <v>0</v>
      </c>
    </row>
    <row r="264" spans="1:2" ht="21.75" customHeight="1">
      <c r="A264" s="293" t="s">
        <v>346</v>
      </c>
      <c r="B264" s="289">
        <v>0</v>
      </c>
    </row>
    <row r="265" spans="1:2" ht="21.75" customHeight="1">
      <c r="A265" s="293" t="s">
        <v>347</v>
      </c>
      <c r="B265" s="289">
        <v>0</v>
      </c>
    </row>
    <row r="266" spans="1:2" ht="21.75" customHeight="1">
      <c r="A266" s="293" t="s">
        <v>348</v>
      </c>
      <c r="B266" s="289">
        <v>0</v>
      </c>
    </row>
    <row r="267" spans="1:2" ht="21.75" customHeight="1">
      <c r="A267" s="293" t="s">
        <v>349</v>
      </c>
      <c r="B267" s="289">
        <v>0</v>
      </c>
    </row>
    <row r="268" spans="1:2" ht="21.75" customHeight="1">
      <c r="A268" s="292" t="s">
        <v>350</v>
      </c>
      <c r="B268" s="289">
        <f>SUM(B269:B273)</f>
        <v>0</v>
      </c>
    </row>
    <row r="269" spans="1:2" ht="21.75" customHeight="1">
      <c r="A269" s="293" t="s">
        <v>196</v>
      </c>
      <c r="B269" s="289">
        <v>0</v>
      </c>
    </row>
    <row r="270" spans="1:2" ht="21.75" customHeight="1">
      <c r="A270" s="293" t="s">
        <v>197</v>
      </c>
      <c r="B270" s="289">
        <v>0</v>
      </c>
    </row>
    <row r="271" spans="1:2" ht="21.75" customHeight="1">
      <c r="A271" s="293" t="s">
        <v>198</v>
      </c>
      <c r="B271" s="289">
        <v>0</v>
      </c>
    </row>
    <row r="272" spans="1:2" ht="21.75" customHeight="1">
      <c r="A272" s="293" t="s">
        <v>205</v>
      </c>
      <c r="B272" s="289">
        <v>0</v>
      </c>
    </row>
    <row r="273" spans="1:2" ht="21.75" customHeight="1">
      <c r="A273" s="293" t="s">
        <v>351</v>
      </c>
      <c r="B273" s="289">
        <v>0</v>
      </c>
    </row>
    <row r="274" spans="1:2" ht="21.75" customHeight="1">
      <c r="A274" s="292" t="s">
        <v>352</v>
      </c>
      <c r="B274" s="289">
        <f>B275</f>
        <v>0</v>
      </c>
    </row>
    <row r="275" spans="1:2" ht="21.75" customHeight="1">
      <c r="A275" s="293" t="s">
        <v>353</v>
      </c>
      <c r="B275" s="289">
        <v>0</v>
      </c>
    </row>
    <row r="276" spans="1:2" ht="21.75" customHeight="1">
      <c r="A276" s="292" t="s">
        <v>354</v>
      </c>
      <c r="B276" s="289">
        <f>SUM(B277,B281,B283,B285,B293)</f>
        <v>0</v>
      </c>
    </row>
    <row r="277" spans="1:2" ht="21.75" customHeight="1">
      <c r="A277" s="292" t="s">
        <v>355</v>
      </c>
      <c r="B277" s="289">
        <f>SUM(B278:B280)</f>
        <v>0</v>
      </c>
    </row>
    <row r="278" spans="1:2" ht="21.75" customHeight="1">
      <c r="A278" s="293" t="s">
        <v>356</v>
      </c>
      <c r="B278" s="289">
        <v>0</v>
      </c>
    </row>
    <row r="279" spans="1:2" ht="21.75" customHeight="1">
      <c r="A279" s="293" t="s">
        <v>357</v>
      </c>
      <c r="B279" s="289">
        <v>0</v>
      </c>
    </row>
    <row r="280" spans="1:2" ht="21.75" customHeight="1">
      <c r="A280" s="293" t="s">
        <v>358</v>
      </c>
      <c r="B280" s="289">
        <v>0</v>
      </c>
    </row>
    <row r="281" spans="1:2" ht="21.75" customHeight="1">
      <c r="A281" s="292" t="s">
        <v>359</v>
      </c>
      <c r="B281" s="289">
        <f>B282</f>
        <v>0</v>
      </c>
    </row>
    <row r="282" spans="1:2" ht="21.75" customHeight="1">
      <c r="A282" s="293" t="s">
        <v>360</v>
      </c>
      <c r="B282" s="289">
        <v>0</v>
      </c>
    </row>
    <row r="283" spans="1:2" ht="21.75" customHeight="1">
      <c r="A283" s="292" t="s">
        <v>361</v>
      </c>
      <c r="B283" s="289">
        <f>B284</f>
        <v>0</v>
      </c>
    </row>
    <row r="284" spans="1:2" ht="21.75" customHeight="1">
      <c r="A284" s="293" t="s">
        <v>362</v>
      </c>
      <c r="B284" s="289">
        <v>0</v>
      </c>
    </row>
    <row r="285" spans="1:2" ht="21.75" customHeight="1">
      <c r="A285" s="292" t="s">
        <v>363</v>
      </c>
      <c r="B285" s="289">
        <f>SUM(B286:B292)</f>
        <v>0</v>
      </c>
    </row>
    <row r="286" spans="1:2" ht="21.75" customHeight="1">
      <c r="A286" s="293" t="s">
        <v>364</v>
      </c>
      <c r="B286" s="289">
        <v>0</v>
      </c>
    </row>
    <row r="287" spans="1:2" ht="21.75" customHeight="1">
      <c r="A287" s="293" t="s">
        <v>365</v>
      </c>
      <c r="B287" s="289">
        <v>0</v>
      </c>
    </row>
    <row r="288" spans="1:2" ht="21.75" customHeight="1">
      <c r="A288" s="293" t="s">
        <v>366</v>
      </c>
      <c r="B288" s="289">
        <v>0</v>
      </c>
    </row>
    <row r="289" spans="1:2" ht="21.75" customHeight="1">
      <c r="A289" s="293" t="s">
        <v>367</v>
      </c>
      <c r="B289" s="289">
        <v>0</v>
      </c>
    </row>
    <row r="290" spans="1:2" ht="21.75" customHeight="1">
      <c r="A290" s="293" t="s">
        <v>368</v>
      </c>
      <c r="B290" s="289">
        <v>0</v>
      </c>
    </row>
    <row r="291" spans="1:2" ht="21.75" customHeight="1">
      <c r="A291" s="293" t="s">
        <v>369</v>
      </c>
      <c r="B291" s="289">
        <v>0</v>
      </c>
    </row>
    <row r="292" spans="1:2" ht="21.75" customHeight="1">
      <c r="A292" s="293" t="s">
        <v>370</v>
      </c>
      <c r="B292" s="289">
        <v>0</v>
      </c>
    </row>
    <row r="293" spans="1:2" ht="21.75" customHeight="1">
      <c r="A293" s="292" t="s">
        <v>371</v>
      </c>
      <c r="B293" s="289">
        <f>B294</f>
        <v>0</v>
      </c>
    </row>
    <row r="294" spans="1:2" ht="21.75" customHeight="1">
      <c r="A294" s="293" t="s">
        <v>372</v>
      </c>
      <c r="B294" s="289">
        <v>0</v>
      </c>
    </row>
    <row r="295" spans="1:2" ht="21.75" customHeight="1">
      <c r="A295" s="292" t="s">
        <v>373</v>
      </c>
      <c r="B295" s="289">
        <f>SUM(B296,B299,B310,B317,B325,B334,B348,B358,B368,B376,B382)</f>
        <v>21384</v>
      </c>
    </row>
    <row r="296" spans="1:2" ht="21.75" customHeight="1">
      <c r="A296" s="292" t="s">
        <v>374</v>
      </c>
      <c r="B296" s="289">
        <f>SUM(B297:B298)</f>
        <v>0</v>
      </c>
    </row>
    <row r="297" spans="1:2" ht="21.75" customHeight="1">
      <c r="A297" s="293" t="s">
        <v>375</v>
      </c>
      <c r="B297" s="289">
        <v>0</v>
      </c>
    </row>
    <row r="298" spans="1:2" ht="21.75" customHeight="1">
      <c r="A298" s="293" t="s">
        <v>376</v>
      </c>
      <c r="B298" s="289">
        <v>0</v>
      </c>
    </row>
    <row r="299" spans="1:2" ht="21.75" customHeight="1">
      <c r="A299" s="292" t="s">
        <v>377</v>
      </c>
      <c r="B299" s="289">
        <f>SUM(B300:B309)</f>
        <v>16592</v>
      </c>
    </row>
    <row r="300" spans="1:2" ht="21.75" customHeight="1">
      <c r="A300" s="293" t="s">
        <v>196</v>
      </c>
      <c r="B300" s="289">
        <v>12925</v>
      </c>
    </row>
    <row r="301" spans="1:2" ht="21.75" customHeight="1">
      <c r="A301" s="293" t="s">
        <v>197</v>
      </c>
      <c r="B301" s="289">
        <v>1983</v>
      </c>
    </row>
    <row r="302" spans="1:2" ht="21.75" customHeight="1">
      <c r="A302" s="293" t="s">
        <v>198</v>
      </c>
      <c r="B302" s="289">
        <v>0</v>
      </c>
    </row>
    <row r="303" spans="1:2" ht="21.75" customHeight="1">
      <c r="A303" s="293" t="s">
        <v>237</v>
      </c>
      <c r="B303" s="289">
        <v>130</v>
      </c>
    </row>
    <row r="304" spans="1:2" ht="21.75" customHeight="1">
      <c r="A304" s="293" t="s">
        <v>378</v>
      </c>
      <c r="B304" s="289">
        <v>1360</v>
      </c>
    </row>
    <row r="305" spans="1:2" ht="21.75" customHeight="1">
      <c r="A305" s="293" t="s">
        <v>379</v>
      </c>
      <c r="B305" s="289">
        <v>0</v>
      </c>
    </row>
    <row r="306" spans="1:2" ht="21.75" customHeight="1">
      <c r="A306" s="293" t="s">
        <v>380</v>
      </c>
      <c r="B306" s="289">
        <v>0</v>
      </c>
    </row>
    <row r="307" spans="1:2" ht="21.75" customHeight="1">
      <c r="A307" s="293" t="s">
        <v>381</v>
      </c>
      <c r="B307" s="289">
        <v>0</v>
      </c>
    </row>
    <row r="308" spans="1:2" ht="21.75" customHeight="1">
      <c r="A308" s="293" t="s">
        <v>205</v>
      </c>
      <c r="B308" s="289">
        <v>0</v>
      </c>
    </row>
    <row r="309" spans="1:2" ht="21.75" customHeight="1">
      <c r="A309" s="293" t="s">
        <v>382</v>
      </c>
      <c r="B309" s="289">
        <v>194</v>
      </c>
    </row>
    <row r="310" spans="1:2" ht="21.75" customHeight="1">
      <c r="A310" s="292" t="s">
        <v>383</v>
      </c>
      <c r="B310" s="289">
        <f>SUM(B311:B316)</f>
        <v>0</v>
      </c>
    </row>
    <row r="311" spans="1:2" ht="21.75" customHeight="1">
      <c r="A311" s="293" t="s">
        <v>196</v>
      </c>
      <c r="B311" s="289">
        <v>0</v>
      </c>
    </row>
    <row r="312" spans="1:2" ht="21.75" customHeight="1">
      <c r="A312" s="293" t="s">
        <v>197</v>
      </c>
      <c r="B312" s="289">
        <v>0</v>
      </c>
    </row>
    <row r="313" spans="1:2" ht="21.75" customHeight="1">
      <c r="A313" s="293" t="s">
        <v>198</v>
      </c>
      <c r="B313" s="289">
        <v>0</v>
      </c>
    </row>
    <row r="314" spans="1:2" ht="21.75" customHeight="1">
      <c r="A314" s="293" t="s">
        <v>384</v>
      </c>
      <c r="B314" s="289">
        <v>0</v>
      </c>
    </row>
    <row r="315" spans="1:2" ht="21.75" customHeight="1">
      <c r="A315" s="293" t="s">
        <v>205</v>
      </c>
      <c r="B315" s="289">
        <v>0</v>
      </c>
    </row>
    <row r="316" spans="1:2" ht="21.75" customHeight="1">
      <c r="A316" s="293" t="s">
        <v>385</v>
      </c>
      <c r="B316" s="289">
        <v>0</v>
      </c>
    </row>
    <row r="317" spans="1:2" ht="21.75" customHeight="1">
      <c r="A317" s="292" t="s">
        <v>386</v>
      </c>
      <c r="B317" s="289">
        <f>SUM(B318:B324)</f>
        <v>0</v>
      </c>
    </row>
    <row r="318" spans="1:2" ht="21.75" customHeight="1">
      <c r="A318" s="293" t="s">
        <v>196</v>
      </c>
      <c r="B318" s="289">
        <v>0</v>
      </c>
    </row>
    <row r="319" spans="1:2" ht="21.75" customHeight="1">
      <c r="A319" s="293" t="s">
        <v>197</v>
      </c>
      <c r="B319" s="289">
        <v>0</v>
      </c>
    </row>
    <row r="320" spans="1:2" ht="21.75" customHeight="1">
      <c r="A320" s="293" t="s">
        <v>198</v>
      </c>
      <c r="B320" s="289">
        <v>0</v>
      </c>
    </row>
    <row r="321" spans="1:2" ht="21.75" customHeight="1">
      <c r="A321" s="293" t="s">
        <v>387</v>
      </c>
      <c r="B321" s="289">
        <v>0</v>
      </c>
    </row>
    <row r="322" spans="1:2" ht="21.75" customHeight="1">
      <c r="A322" s="293" t="s">
        <v>388</v>
      </c>
      <c r="B322" s="289">
        <v>0</v>
      </c>
    </row>
    <row r="323" spans="1:2" ht="21.75" customHeight="1">
      <c r="A323" s="293" t="s">
        <v>205</v>
      </c>
      <c r="B323" s="289">
        <v>0</v>
      </c>
    </row>
    <row r="324" spans="1:2" ht="21.75" customHeight="1">
      <c r="A324" s="293" t="s">
        <v>389</v>
      </c>
      <c r="B324" s="289">
        <v>0</v>
      </c>
    </row>
    <row r="325" spans="1:2" ht="21.75" customHeight="1">
      <c r="A325" s="292" t="s">
        <v>390</v>
      </c>
      <c r="B325" s="289">
        <f>SUM(B326:B333)</f>
        <v>0</v>
      </c>
    </row>
    <row r="326" spans="1:2" ht="21.75" customHeight="1">
      <c r="A326" s="293" t="s">
        <v>196</v>
      </c>
      <c r="B326" s="289">
        <v>0</v>
      </c>
    </row>
    <row r="327" spans="1:2" ht="21.75" customHeight="1">
      <c r="A327" s="293" t="s">
        <v>197</v>
      </c>
      <c r="B327" s="289">
        <v>0</v>
      </c>
    </row>
    <row r="328" spans="1:2" ht="21.75" customHeight="1">
      <c r="A328" s="293" t="s">
        <v>198</v>
      </c>
      <c r="B328" s="289">
        <v>0</v>
      </c>
    </row>
    <row r="329" spans="1:2" ht="21.75" customHeight="1">
      <c r="A329" s="293" t="s">
        <v>391</v>
      </c>
      <c r="B329" s="289">
        <v>0</v>
      </c>
    </row>
    <row r="330" spans="1:2" ht="21.75" customHeight="1">
      <c r="A330" s="293" t="s">
        <v>392</v>
      </c>
      <c r="B330" s="289">
        <v>0</v>
      </c>
    </row>
    <row r="331" spans="1:2" ht="21.75" customHeight="1">
      <c r="A331" s="293" t="s">
        <v>393</v>
      </c>
      <c r="B331" s="289">
        <v>0</v>
      </c>
    </row>
    <row r="332" spans="1:2" ht="21.75" customHeight="1">
      <c r="A332" s="293" t="s">
        <v>205</v>
      </c>
      <c r="B332" s="289">
        <v>0</v>
      </c>
    </row>
    <row r="333" spans="1:2" ht="21.75" customHeight="1">
      <c r="A333" s="293" t="s">
        <v>394</v>
      </c>
      <c r="B333" s="289">
        <v>0</v>
      </c>
    </row>
    <row r="334" spans="1:2" ht="21.75" customHeight="1">
      <c r="A334" s="292" t="s">
        <v>395</v>
      </c>
      <c r="B334" s="289">
        <f>SUM(B335:B347)</f>
        <v>2017</v>
      </c>
    </row>
    <row r="335" spans="1:2" ht="21.75" customHeight="1">
      <c r="A335" s="293" t="s">
        <v>196</v>
      </c>
      <c r="B335" s="289">
        <v>1249</v>
      </c>
    </row>
    <row r="336" spans="1:2" ht="21.75" customHeight="1">
      <c r="A336" s="293" t="s">
        <v>197</v>
      </c>
      <c r="B336" s="289">
        <v>244</v>
      </c>
    </row>
    <row r="337" spans="1:2" ht="21.75" customHeight="1">
      <c r="A337" s="293" t="s">
        <v>198</v>
      </c>
      <c r="B337" s="289">
        <v>0</v>
      </c>
    </row>
    <row r="338" spans="1:2" ht="21.75" customHeight="1">
      <c r="A338" s="293" t="s">
        <v>396</v>
      </c>
      <c r="B338" s="289">
        <v>0</v>
      </c>
    </row>
    <row r="339" spans="1:2" ht="21.75" customHeight="1">
      <c r="A339" s="293" t="s">
        <v>397</v>
      </c>
      <c r="B339" s="289">
        <v>0</v>
      </c>
    </row>
    <row r="340" spans="1:2" ht="21.75" customHeight="1">
      <c r="A340" s="293" t="s">
        <v>398</v>
      </c>
      <c r="B340" s="289">
        <v>0</v>
      </c>
    </row>
    <row r="341" spans="1:2" ht="21.75" customHeight="1">
      <c r="A341" s="293" t="s">
        <v>399</v>
      </c>
      <c r="B341" s="289">
        <v>0</v>
      </c>
    </row>
    <row r="342" spans="1:2" ht="21.75" customHeight="1">
      <c r="A342" s="293" t="s">
        <v>400</v>
      </c>
      <c r="B342" s="289">
        <v>0</v>
      </c>
    </row>
    <row r="343" spans="1:2" ht="21.75" customHeight="1">
      <c r="A343" s="293" t="s">
        <v>401</v>
      </c>
      <c r="B343" s="289">
        <v>0</v>
      </c>
    </row>
    <row r="344" spans="1:2" ht="21.75" customHeight="1">
      <c r="A344" s="293" t="s">
        <v>402</v>
      </c>
      <c r="B344" s="289">
        <v>0</v>
      </c>
    </row>
    <row r="345" spans="1:2" ht="21.75" customHeight="1">
      <c r="A345" s="293" t="s">
        <v>237</v>
      </c>
      <c r="B345" s="289">
        <v>0</v>
      </c>
    </row>
    <row r="346" spans="1:2" ht="21.75" customHeight="1">
      <c r="A346" s="293" t="s">
        <v>205</v>
      </c>
      <c r="B346" s="289">
        <v>166</v>
      </c>
    </row>
    <row r="347" spans="1:2" ht="21.75" customHeight="1">
      <c r="A347" s="293" t="s">
        <v>403</v>
      </c>
      <c r="B347" s="289">
        <v>358</v>
      </c>
    </row>
    <row r="348" spans="1:2" ht="21.75" customHeight="1">
      <c r="A348" s="292" t="s">
        <v>404</v>
      </c>
      <c r="B348" s="289">
        <f>SUM(B349:B357)</f>
        <v>0</v>
      </c>
    </row>
    <row r="349" spans="1:2" ht="21.75" customHeight="1">
      <c r="A349" s="293" t="s">
        <v>196</v>
      </c>
      <c r="B349" s="289">
        <v>0</v>
      </c>
    </row>
    <row r="350" spans="1:2" ht="21.75" customHeight="1">
      <c r="A350" s="293" t="s">
        <v>197</v>
      </c>
      <c r="B350" s="289">
        <v>0</v>
      </c>
    </row>
    <row r="351" spans="1:2" ht="21.75" customHeight="1">
      <c r="A351" s="293" t="s">
        <v>198</v>
      </c>
      <c r="B351" s="289">
        <v>0</v>
      </c>
    </row>
    <row r="352" spans="1:2" ht="21.75" customHeight="1">
      <c r="A352" s="293" t="s">
        <v>405</v>
      </c>
      <c r="B352" s="289">
        <v>0</v>
      </c>
    </row>
    <row r="353" spans="1:2" ht="21.75" customHeight="1">
      <c r="A353" s="293" t="s">
        <v>406</v>
      </c>
      <c r="B353" s="289">
        <v>0</v>
      </c>
    </row>
    <row r="354" spans="1:2" ht="21.75" customHeight="1">
      <c r="A354" s="293" t="s">
        <v>407</v>
      </c>
      <c r="B354" s="289">
        <v>0</v>
      </c>
    </row>
    <row r="355" spans="1:2" ht="21.75" customHeight="1">
      <c r="A355" s="293" t="s">
        <v>237</v>
      </c>
      <c r="B355" s="289">
        <v>0</v>
      </c>
    </row>
    <row r="356" spans="1:2" ht="21.75" customHeight="1">
      <c r="A356" s="293" t="s">
        <v>205</v>
      </c>
      <c r="B356" s="289">
        <v>0</v>
      </c>
    </row>
    <row r="357" spans="1:2" ht="21.75" customHeight="1">
      <c r="A357" s="293" t="s">
        <v>408</v>
      </c>
      <c r="B357" s="289">
        <v>0</v>
      </c>
    </row>
    <row r="358" spans="1:2" ht="21.75" customHeight="1">
      <c r="A358" s="292" t="s">
        <v>409</v>
      </c>
      <c r="B358" s="289">
        <f>SUM(B359:B367)</f>
        <v>0</v>
      </c>
    </row>
    <row r="359" spans="1:2" ht="21.75" customHeight="1">
      <c r="A359" s="293" t="s">
        <v>196</v>
      </c>
      <c r="B359" s="289">
        <v>0</v>
      </c>
    </row>
    <row r="360" spans="1:2" ht="21.75" customHeight="1">
      <c r="A360" s="293" t="s">
        <v>197</v>
      </c>
      <c r="B360" s="289">
        <v>0</v>
      </c>
    </row>
    <row r="361" spans="1:2" ht="21.75" customHeight="1">
      <c r="A361" s="293" t="s">
        <v>198</v>
      </c>
      <c r="B361" s="289">
        <v>0</v>
      </c>
    </row>
    <row r="362" spans="1:2" ht="21.75" customHeight="1">
      <c r="A362" s="293" t="s">
        <v>410</v>
      </c>
      <c r="B362" s="289">
        <v>0</v>
      </c>
    </row>
    <row r="363" spans="1:2" ht="21.75" customHeight="1">
      <c r="A363" s="293" t="s">
        <v>411</v>
      </c>
      <c r="B363" s="289">
        <v>0</v>
      </c>
    </row>
    <row r="364" spans="1:2" ht="21.75" customHeight="1">
      <c r="A364" s="293" t="s">
        <v>412</v>
      </c>
      <c r="B364" s="289">
        <v>0</v>
      </c>
    </row>
    <row r="365" spans="1:2" ht="21.75" customHeight="1">
      <c r="A365" s="293" t="s">
        <v>237</v>
      </c>
      <c r="B365" s="289">
        <v>0</v>
      </c>
    </row>
    <row r="366" spans="1:2" ht="21.75" customHeight="1">
      <c r="A366" s="293" t="s">
        <v>205</v>
      </c>
      <c r="B366" s="289">
        <v>0</v>
      </c>
    </row>
    <row r="367" spans="1:2" ht="21.75" customHeight="1">
      <c r="A367" s="293" t="s">
        <v>413</v>
      </c>
      <c r="B367" s="289">
        <v>0</v>
      </c>
    </row>
    <row r="368" spans="1:2" ht="21.75" customHeight="1">
      <c r="A368" s="292" t="s">
        <v>414</v>
      </c>
      <c r="B368" s="289">
        <f>SUM(B369:B375)</f>
        <v>0</v>
      </c>
    </row>
    <row r="369" spans="1:2" ht="21.75" customHeight="1">
      <c r="A369" s="293" t="s">
        <v>196</v>
      </c>
      <c r="B369" s="289">
        <v>0</v>
      </c>
    </row>
    <row r="370" spans="1:2" ht="21.75" customHeight="1">
      <c r="A370" s="293" t="s">
        <v>197</v>
      </c>
      <c r="B370" s="289">
        <v>0</v>
      </c>
    </row>
    <row r="371" spans="1:2" ht="21.75" customHeight="1">
      <c r="A371" s="293" t="s">
        <v>198</v>
      </c>
      <c r="B371" s="289">
        <v>0</v>
      </c>
    </row>
    <row r="372" spans="1:2" ht="21.75" customHeight="1">
      <c r="A372" s="293" t="s">
        <v>415</v>
      </c>
      <c r="B372" s="289">
        <v>0</v>
      </c>
    </row>
    <row r="373" spans="1:2" ht="21.75" customHeight="1">
      <c r="A373" s="293" t="s">
        <v>416</v>
      </c>
      <c r="B373" s="289">
        <v>0</v>
      </c>
    </row>
    <row r="374" spans="1:2" ht="21.75" customHeight="1">
      <c r="A374" s="293" t="s">
        <v>205</v>
      </c>
      <c r="B374" s="289">
        <v>0</v>
      </c>
    </row>
    <row r="375" spans="1:2" ht="21.75" customHeight="1">
      <c r="A375" s="293" t="s">
        <v>417</v>
      </c>
      <c r="B375" s="289">
        <v>0</v>
      </c>
    </row>
    <row r="376" spans="1:2" ht="21.75" customHeight="1">
      <c r="A376" s="292" t="s">
        <v>418</v>
      </c>
      <c r="B376" s="289">
        <f>SUM(B377:B381)</f>
        <v>0</v>
      </c>
    </row>
    <row r="377" spans="1:2" ht="21.75" customHeight="1">
      <c r="A377" s="293" t="s">
        <v>196</v>
      </c>
      <c r="B377" s="289">
        <v>0</v>
      </c>
    </row>
    <row r="378" spans="1:2" ht="21.75" customHeight="1">
      <c r="A378" s="293" t="s">
        <v>197</v>
      </c>
      <c r="B378" s="289">
        <v>0</v>
      </c>
    </row>
    <row r="379" spans="1:2" ht="21.75" customHeight="1">
      <c r="A379" s="293" t="s">
        <v>237</v>
      </c>
      <c r="B379" s="289">
        <v>0</v>
      </c>
    </row>
    <row r="380" spans="1:2" ht="21.75" customHeight="1">
      <c r="A380" s="293" t="s">
        <v>419</v>
      </c>
      <c r="B380" s="289">
        <v>0</v>
      </c>
    </row>
    <row r="381" spans="1:2" ht="21.75" customHeight="1">
      <c r="A381" s="293" t="s">
        <v>420</v>
      </c>
      <c r="B381" s="289">
        <v>0</v>
      </c>
    </row>
    <row r="382" spans="1:2" ht="21.75" customHeight="1">
      <c r="A382" s="292" t="s">
        <v>421</v>
      </c>
      <c r="B382" s="289">
        <f>SUM(B383:B384)</f>
        <v>2775</v>
      </c>
    </row>
    <row r="383" spans="1:2" ht="21.75" customHeight="1">
      <c r="A383" s="293" t="s">
        <v>422</v>
      </c>
      <c r="B383" s="289">
        <v>0</v>
      </c>
    </row>
    <row r="384" spans="1:2" ht="21.75" customHeight="1">
      <c r="A384" s="293" t="s">
        <v>423</v>
      </c>
      <c r="B384" s="289">
        <v>2775</v>
      </c>
    </row>
    <row r="385" spans="1:2" ht="21.75" customHeight="1">
      <c r="A385" s="292" t="s">
        <v>424</v>
      </c>
      <c r="B385" s="289">
        <f>SUM(B386,B391,B398,B404,B410,B414,B418,B422,B428,B435)</f>
        <v>155539</v>
      </c>
    </row>
    <row r="386" spans="1:2" ht="21.75" customHeight="1">
      <c r="A386" s="292" t="s">
        <v>425</v>
      </c>
      <c r="B386" s="289">
        <f>SUM(B387:B390)</f>
        <v>3681</v>
      </c>
    </row>
    <row r="387" spans="1:2" ht="21.75" customHeight="1">
      <c r="A387" s="293" t="s">
        <v>196</v>
      </c>
      <c r="B387" s="289">
        <v>448</v>
      </c>
    </row>
    <row r="388" spans="1:2" ht="21.75" customHeight="1">
      <c r="A388" s="293" t="s">
        <v>197</v>
      </c>
      <c r="B388" s="289">
        <v>3</v>
      </c>
    </row>
    <row r="389" spans="1:2" ht="21.75" customHeight="1">
      <c r="A389" s="293" t="s">
        <v>198</v>
      </c>
      <c r="B389" s="289">
        <v>0</v>
      </c>
    </row>
    <row r="390" spans="1:2" ht="21.75" customHeight="1">
      <c r="A390" s="293" t="s">
        <v>426</v>
      </c>
      <c r="B390" s="289">
        <v>3230</v>
      </c>
    </row>
    <row r="391" spans="1:2" ht="21.75" customHeight="1">
      <c r="A391" s="292" t="s">
        <v>427</v>
      </c>
      <c r="B391" s="289">
        <f>SUM(B392:B397)</f>
        <v>141427</v>
      </c>
    </row>
    <row r="392" spans="1:2" ht="21.75" customHeight="1">
      <c r="A392" s="293" t="s">
        <v>428</v>
      </c>
      <c r="B392" s="289">
        <v>3882</v>
      </c>
    </row>
    <row r="393" spans="1:2" ht="21.75" customHeight="1">
      <c r="A393" s="293" t="s">
        <v>429</v>
      </c>
      <c r="B393" s="289">
        <v>62332</v>
      </c>
    </row>
    <row r="394" spans="1:2" ht="21.75" customHeight="1">
      <c r="A394" s="293" t="s">
        <v>430</v>
      </c>
      <c r="B394" s="289">
        <v>45218</v>
      </c>
    </row>
    <row r="395" spans="1:2" ht="21.75" customHeight="1">
      <c r="A395" s="293" t="s">
        <v>431</v>
      </c>
      <c r="B395" s="289">
        <v>26585</v>
      </c>
    </row>
    <row r="396" spans="1:2" ht="21.75" customHeight="1">
      <c r="A396" s="293" t="s">
        <v>432</v>
      </c>
      <c r="B396" s="289">
        <v>0</v>
      </c>
    </row>
    <row r="397" spans="1:2" ht="21.75" customHeight="1">
      <c r="A397" s="293" t="s">
        <v>433</v>
      </c>
      <c r="B397" s="289">
        <v>3410</v>
      </c>
    </row>
    <row r="398" spans="1:2" ht="21.75" customHeight="1">
      <c r="A398" s="292" t="s">
        <v>434</v>
      </c>
      <c r="B398" s="289">
        <f>SUM(B399:B403)</f>
        <v>3911</v>
      </c>
    </row>
    <row r="399" spans="1:2" ht="21.75" customHeight="1">
      <c r="A399" s="293" t="s">
        <v>435</v>
      </c>
      <c r="B399" s="289">
        <v>0</v>
      </c>
    </row>
    <row r="400" spans="1:2" ht="21.75" customHeight="1">
      <c r="A400" s="293" t="s">
        <v>436</v>
      </c>
      <c r="B400" s="289">
        <v>3911</v>
      </c>
    </row>
    <row r="401" spans="1:2" ht="21.75" customHeight="1">
      <c r="A401" s="293" t="s">
        <v>437</v>
      </c>
      <c r="B401" s="289">
        <v>0</v>
      </c>
    </row>
    <row r="402" spans="1:2" ht="21.75" customHeight="1">
      <c r="A402" s="293" t="s">
        <v>438</v>
      </c>
      <c r="B402" s="289">
        <v>0</v>
      </c>
    </row>
    <row r="403" spans="1:2" ht="21.75" customHeight="1">
      <c r="A403" s="293" t="s">
        <v>439</v>
      </c>
      <c r="B403" s="289">
        <v>0</v>
      </c>
    </row>
    <row r="404" spans="1:2" ht="21.75" customHeight="1">
      <c r="A404" s="292" t="s">
        <v>440</v>
      </c>
      <c r="B404" s="289">
        <f>SUM(B405:B409)</f>
        <v>0</v>
      </c>
    </row>
    <row r="405" spans="1:2" ht="21.75" customHeight="1">
      <c r="A405" s="293" t="s">
        <v>441</v>
      </c>
      <c r="B405" s="289">
        <v>0</v>
      </c>
    </row>
    <row r="406" spans="1:2" ht="21.75" customHeight="1">
      <c r="A406" s="293" t="s">
        <v>442</v>
      </c>
      <c r="B406" s="289">
        <v>0</v>
      </c>
    </row>
    <row r="407" spans="1:2" ht="21.75" customHeight="1">
      <c r="A407" s="293" t="s">
        <v>443</v>
      </c>
      <c r="B407" s="289">
        <v>0</v>
      </c>
    </row>
    <row r="408" spans="1:2" ht="21.75" customHeight="1">
      <c r="A408" s="293" t="s">
        <v>444</v>
      </c>
      <c r="B408" s="289">
        <v>0</v>
      </c>
    </row>
    <row r="409" spans="1:2" ht="21.75" customHeight="1">
      <c r="A409" s="293" t="s">
        <v>445</v>
      </c>
      <c r="B409" s="289">
        <v>0</v>
      </c>
    </row>
    <row r="410" spans="1:2" ht="21.75" customHeight="1">
      <c r="A410" s="292" t="s">
        <v>446</v>
      </c>
      <c r="B410" s="289">
        <f>SUM(B411:B413)</f>
        <v>0</v>
      </c>
    </row>
    <row r="411" spans="1:2" ht="21.75" customHeight="1">
      <c r="A411" s="293" t="s">
        <v>447</v>
      </c>
      <c r="B411" s="289">
        <v>0</v>
      </c>
    </row>
    <row r="412" spans="1:2" ht="21.75" customHeight="1">
      <c r="A412" s="293" t="s">
        <v>448</v>
      </c>
      <c r="B412" s="289">
        <v>0</v>
      </c>
    </row>
    <row r="413" spans="1:2" ht="21.75" customHeight="1">
      <c r="A413" s="293" t="s">
        <v>449</v>
      </c>
      <c r="B413" s="289">
        <v>0</v>
      </c>
    </row>
    <row r="414" spans="1:2" ht="21.75" customHeight="1">
      <c r="A414" s="292" t="s">
        <v>450</v>
      </c>
      <c r="B414" s="289">
        <f>SUM(B415:B417)</f>
        <v>0</v>
      </c>
    </row>
    <row r="415" spans="1:2" ht="21.75" customHeight="1">
      <c r="A415" s="293" t="s">
        <v>451</v>
      </c>
      <c r="B415" s="289">
        <v>0</v>
      </c>
    </row>
    <row r="416" spans="1:2" ht="21.75" customHeight="1">
      <c r="A416" s="293" t="s">
        <v>452</v>
      </c>
      <c r="B416" s="289">
        <v>0</v>
      </c>
    </row>
    <row r="417" spans="1:2" ht="21.75" customHeight="1">
      <c r="A417" s="293" t="s">
        <v>453</v>
      </c>
      <c r="B417" s="289">
        <v>0</v>
      </c>
    </row>
    <row r="418" spans="1:2" ht="21.75" customHeight="1">
      <c r="A418" s="292" t="s">
        <v>454</v>
      </c>
      <c r="B418" s="289">
        <f>SUM(B419:B421)</f>
        <v>779</v>
      </c>
    </row>
    <row r="419" spans="1:2" ht="21.75" customHeight="1">
      <c r="A419" s="293" t="s">
        <v>455</v>
      </c>
      <c r="B419" s="289">
        <v>779</v>
      </c>
    </row>
    <row r="420" spans="1:2" ht="21.75" customHeight="1">
      <c r="A420" s="293" t="s">
        <v>456</v>
      </c>
      <c r="B420" s="289">
        <v>0</v>
      </c>
    </row>
    <row r="421" spans="1:2" ht="21.75" customHeight="1">
      <c r="A421" s="293" t="s">
        <v>457</v>
      </c>
      <c r="B421" s="289">
        <v>0</v>
      </c>
    </row>
    <row r="422" spans="1:2" ht="21.75" customHeight="1">
      <c r="A422" s="292" t="s">
        <v>458</v>
      </c>
      <c r="B422" s="289">
        <f>SUM(B423:B427)</f>
        <v>2079</v>
      </c>
    </row>
    <row r="423" spans="1:2" ht="21.75" customHeight="1">
      <c r="A423" s="293" t="s">
        <v>459</v>
      </c>
      <c r="B423" s="289">
        <v>590</v>
      </c>
    </row>
    <row r="424" spans="1:2" ht="21.75" customHeight="1">
      <c r="A424" s="293" t="s">
        <v>460</v>
      </c>
      <c r="B424" s="289">
        <v>677</v>
      </c>
    </row>
    <row r="425" spans="1:2" ht="21.75" customHeight="1">
      <c r="A425" s="293" t="s">
        <v>461</v>
      </c>
      <c r="B425" s="289">
        <v>812</v>
      </c>
    </row>
    <row r="426" spans="1:2" ht="21.75" customHeight="1">
      <c r="A426" s="293" t="s">
        <v>462</v>
      </c>
      <c r="B426" s="289">
        <v>0</v>
      </c>
    </row>
    <row r="427" spans="1:2" ht="21.75" customHeight="1">
      <c r="A427" s="293" t="s">
        <v>463</v>
      </c>
      <c r="B427" s="289">
        <v>0</v>
      </c>
    </row>
    <row r="428" spans="1:2" ht="21.75" customHeight="1">
      <c r="A428" s="292" t="s">
        <v>464</v>
      </c>
      <c r="B428" s="289">
        <f>SUM(B429:B434)</f>
        <v>3500</v>
      </c>
    </row>
    <row r="429" spans="1:2" ht="21.75" customHeight="1">
      <c r="A429" s="293" t="s">
        <v>465</v>
      </c>
      <c r="B429" s="289">
        <v>0</v>
      </c>
    </row>
    <row r="430" spans="1:2" ht="21.75" customHeight="1">
      <c r="A430" s="293" t="s">
        <v>466</v>
      </c>
      <c r="B430" s="289">
        <v>0</v>
      </c>
    </row>
    <row r="431" spans="1:2" ht="21.75" customHeight="1">
      <c r="A431" s="293" t="s">
        <v>467</v>
      </c>
      <c r="B431" s="289">
        <v>0</v>
      </c>
    </row>
    <row r="432" spans="1:2" ht="21.75" customHeight="1">
      <c r="A432" s="293" t="s">
        <v>468</v>
      </c>
      <c r="B432" s="289">
        <v>0</v>
      </c>
    </row>
    <row r="433" spans="1:2" ht="21.75" customHeight="1">
      <c r="A433" s="293" t="s">
        <v>469</v>
      </c>
      <c r="B433" s="289">
        <v>0</v>
      </c>
    </row>
    <row r="434" spans="1:2" ht="21.75" customHeight="1">
      <c r="A434" s="293" t="s">
        <v>470</v>
      </c>
      <c r="B434" s="289">
        <v>3500</v>
      </c>
    </row>
    <row r="435" spans="1:2" ht="21.75" customHeight="1">
      <c r="A435" s="292" t="s">
        <v>471</v>
      </c>
      <c r="B435" s="289">
        <f>B436</f>
        <v>162</v>
      </c>
    </row>
    <row r="436" spans="1:2" ht="21.75" customHeight="1">
      <c r="A436" s="293" t="s">
        <v>472</v>
      </c>
      <c r="B436" s="289">
        <v>162</v>
      </c>
    </row>
    <row r="437" spans="1:2" ht="21.75" customHeight="1">
      <c r="A437" s="292" t="s">
        <v>473</v>
      </c>
      <c r="B437" s="289">
        <f>SUM(B438,B443,B452,B458,B463,B468,B473,B480,B484,B488)</f>
        <v>3780</v>
      </c>
    </row>
    <row r="438" spans="1:2" ht="21.75" customHeight="1">
      <c r="A438" s="292" t="s">
        <v>474</v>
      </c>
      <c r="B438" s="289">
        <f>SUM(B439:B442)</f>
        <v>287</v>
      </c>
    </row>
    <row r="439" spans="1:2" ht="21.75" customHeight="1">
      <c r="A439" s="293" t="s">
        <v>196</v>
      </c>
      <c r="B439" s="289">
        <v>274</v>
      </c>
    </row>
    <row r="440" spans="1:2" ht="21.75" customHeight="1">
      <c r="A440" s="293" t="s">
        <v>197</v>
      </c>
      <c r="B440" s="289">
        <v>0</v>
      </c>
    </row>
    <row r="441" spans="1:2" ht="21.75" customHeight="1">
      <c r="A441" s="293" t="s">
        <v>198</v>
      </c>
      <c r="B441" s="289">
        <v>0</v>
      </c>
    </row>
    <row r="442" spans="1:2" ht="21.75" customHeight="1">
      <c r="A442" s="293" t="s">
        <v>475</v>
      </c>
      <c r="B442" s="289">
        <v>13</v>
      </c>
    </row>
    <row r="443" spans="1:2" ht="21.75" customHeight="1">
      <c r="A443" s="292" t="s">
        <v>476</v>
      </c>
      <c r="B443" s="289">
        <f>SUM(B444:B451)</f>
        <v>0</v>
      </c>
    </row>
    <row r="444" spans="1:2" ht="21.75" customHeight="1">
      <c r="A444" s="293" t="s">
        <v>477</v>
      </c>
      <c r="B444" s="289">
        <v>0</v>
      </c>
    </row>
    <row r="445" spans="1:2" ht="21.75" customHeight="1">
      <c r="A445" s="293" t="s">
        <v>478</v>
      </c>
      <c r="B445" s="289">
        <v>0</v>
      </c>
    </row>
    <row r="446" spans="1:2" ht="21.75" customHeight="1">
      <c r="A446" s="293" t="s">
        <v>479</v>
      </c>
      <c r="B446" s="289">
        <v>0</v>
      </c>
    </row>
    <row r="447" spans="1:2" ht="21.75" customHeight="1">
      <c r="A447" s="293" t="s">
        <v>480</v>
      </c>
      <c r="B447" s="289">
        <v>0</v>
      </c>
    </row>
    <row r="448" spans="1:2" ht="21.75" customHeight="1">
      <c r="A448" s="293" t="s">
        <v>481</v>
      </c>
      <c r="B448" s="289">
        <v>0</v>
      </c>
    </row>
    <row r="449" spans="1:2" ht="21.75" customHeight="1">
      <c r="A449" s="293" t="s">
        <v>482</v>
      </c>
      <c r="B449" s="289">
        <v>0</v>
      </c>
    </row>
    <row r="450" spans="1:2" ht="21.75" customHeight="1">
      <c r="A450" s="293" t="s">
        <v>483</v>
      </c>
      <c r="B450" s="289">
        <v>0</v>
      </c>
    </row>
    <row r="451" spans="1:2" ht="21.75" customHeight="1">
      <c r="A451" s="293" t="s">
        <v>484</v>
      </c>
      <c r="B451" s="289">
        <v>0</v>
      </c>
    </row>
    <row r="452" spans="1:2" ht="21.75" customHeight="1">
      <c r="A452" s="292" t="s">
        <v>485</v>
      </c>
      <c r="B452" s="289">
        <f>SUM(B453:B457)</f>
        <v>0</v>
      </c>
    </row>
    <row r="453" spans="1:2" ht="21.75" customHeight="1">
      <c r="A453" s="293" t="s">
        <v>477</v>
      </c>
      <c r="B453" s="289">
        <v>0</v>
      </c>
    </row>
    <row r="454" spans="1:2" ht="21.75" customHeight="1">
      <c r="A454" s="293" t="s">
        <v>486</v>
      </c>
      <c r="B454" s="289">
        <v>0</v>
      </c>
    </row>
    <row r="455" spans="1:2" ht="21.75" customHeight="1">
      <c r="A455" s="293" t="s">
        <v>487</v>
      </c>
      <c r="B455" s="289">
        <v>0</v>
      </c>
    </row>
    <row r="456" spans="1:2" ht="21.75" customHeight="1">
      <c r="A456" s="293" t="s">
        <v>488</v>
      </c>
      <c r="B456" s="289">
        <v>0</v>
      </c>
    </row>
    <row r="457" spans="1:2" ht="21.75" customHeight="1">
      <c r="A457" s="293" t="s">
        <v>489</v>
      </c>
      <c r="B457" s="289">
        <v>0</v>
      </c>
    </row>
    <row r="458" spans="1:2" ht="21.75" customHeight="1">
      <c r="A458" s="292" t="s">
        <v>490</v>
      </c>
      <c r="B458" s="289">
        <f>SUM(B459:B462)</f>
        <v>2835</v>
      </c>
    </row>
    <row r="459" spans="1:2" ht="21.75" customHeight="1">
      <c r="A459" s="293" t="s">
        <v>477</v>
      </c>
      <c r="B459" s="289">
        <v>0</v>
      </c>
    </row>
    <row r="460" spans="1:2" ht="21.75" customHeight="1">
      <c r="A460" s="293" t="s">
        <v>491</v>
      </c>
      <c r="B460" s="289">
        <v>0</v>
      </c>
    </row>
    <row r="461" spans="1:2" ht="21.75" customHeight="1">
      <c r="A461" s="293" t="s">
        <v>492</v>
      </c>
      <c r="B461" s="289">
        <v>0</v>
      </c>
    </row>
    <row r="462" spans="1:2" ht="21.75" customHeight="1">
      <c r="A462" s="293" t="s">
        <v>493</v>
      </c>
      <c r="B462" s="289">
        <v>2835</v>
      </c>
    </row>
    <row r="463" spans="1:2" ht="21.75" customHeight="1">
      <c r="A463" s="292" t="s">
        <v>494</v>
      </c>
      <c r="B463" s="289">
        <f>SUM(B464:B467)</f>
        <v>0</v>
      </c>
    </row>
    <row r="464" spans="1:2" ht="21.75" customHeight="1">
      <c r="A464" s="293" t="s">
        <v>477</v>
      </c>
      <c r="B464" s="289">
        <v>0</v>
      </c>
    </row>
    <row r="465" spans="1:2" ht="21.75" customHeight="1">
      <c r="A465" s="293" t="s">
        <v>495</v>
      </c>
      <c r="B465" s="289">
        <v>0</v>
      </c>
    </row>
    <row r="466" spans="1:2" ht="21.75" customHeight="1">
      <c r="A466" s="293" t="s">
        <v>496</v>
      </c>
      <c r="B466" s="289">
        <v>0</v>
      </c>
    </row>
    <row r="467" spans="1:2" ht="21.75" customHeight="1">
      <c r="A467" s="293" t="s">
        <v>497</v>
      </c>
      <c r="B467" s="289">
        <v>0</v>
      </c>
    </row>
    <row r="468" spans="1:2" ht="21.75" customHeight="1">
      <c r="A468" s="292" t="s">
        <v>498</v>
      </c>
      <c r="B468" s="289">
        <f>SUM(B469:B472)</f>
        <v>0</v>
      </c>
    </row>
    <row r="469" spans="1:2" ht="21.75" customHeight="1">
      <c r="A469" s="293" t="s">
        <v>499</v>
      </c>
      <c r="B469" s="289">
        <v>0</v>
      </c>
    </row>
    <row r="470" spans="1:2" ht="21.75" customHeight="1">
      <c r="A470" s="293" t="s">
        <v>500</v>
      </c>
      <c r="B470" s="289">
        <v>0</v>
      </c>
    </row>
    <row r="471" spans="1:2" ht="21.75" customHeight="1">
      <c r="A471" s="293" t="s">
        <v>501</v>
      </c>
      <c r="B471" s="289">
        <v>0</v>
      </c>
    </row>
    <row r="472" spans="1:2" ht="21.75" customHeight="1">
      <c r="A472" s="293" t="s">
        <v>502</v>
      </c>
      <c r="B472" s="289">
        <v>0</v>
      </c>
    </row>
    <row r="473" spans="1:2" ht="21.75" customHeight="1">
      <c r="A473" s="292" t="s">
        <v>503</v>
      </c>
      <c r="B473" s="289">
        <f>SUM(B474:B479)</f>
        <v>350</v>
      </c>
    </row>
    <row r="474" spans="1:2" ht="21.75" customHeight="1">
      <c r="A474" s="293" t="s">
        <v>477</v>
      </c>
      <c r="B474" s="289">
        <v>146</v>
      </c>
    </row>
    <row r="475" spans="1:2" ht="21.75" customHeight="1">
      <c r="A475" s="293" t="s">
        <v>504</v>
      </c>
      <c r="B475" s="289">
        <v>0</v>
      </c>
    </row>
    <row r="476" spans="1:2" ht="21.75" customHeight="1">
      <c r="A476" s="293" t="s">
        <v>505</v>
      </c>
      <c r="B476" s="289">
        <v>0</v>
      </c>
    </row>
    <row r="477" spans="1:2" ht="21.75" customHeight="1">
      <c r="A477" s="293" t="s">
        <v>506</v>
      </c>
      <c r="B477" s="289">
        <v>0</v>
      </c>
    </row>
    <row r="478" spans="1:2" ht="21.75" customHeight="1">
      <c r="A478" s="293" t="s">
        <v>507</v>
      </c>
      <c r="B478" s="289">
        <v>128</v>
      </c>
    </row>
    <row r="479" spans="1:2" ht="21.75" customHeight="1">
      <c r="A479" s="293" t="s">
        <v>508</v>
      </c>
      <c r="B479" s="289">
        <v>76</v>
      </c>
    </row>
    <row r="480" spans="1:2" ht="21.75" customHeight="1">
      <c r="A480" s="292" t="s">
        <v>509</v>
      </c>
      <c r="B480" s="289">
        <f>SUM(B481:B483)</f>
        <v>0</v>
      </c>
    </row>
    <row r="481" spans="1:2" ht="21.75" customHeight="1">
      <c r="A481" s="293" t="s">
        <v>510</v>
      </c>
      <c r="B481" s="289">
        <v>0</v>
      </c>
    </row>
    <row r="482" spans="1:2" ht="21.75" customHeight="1">
      <c r="A482" s="293" t="s">
        <v>511</v>
      </c>
      <c r="B482" s="289">
        <v>0</v>
      </c>
    </row>
    <row r="483" spans="1:2" ht="21.75" customHeight="1">
      <c r="A483" s="293" t="s">
        <v>512</v>
      </c>
      <c r="B483" s="289">
        <v>0</v>
      </c>
    </row>
    <row r="484" spans="1:2" ht="21.75" customHeight="1">
      <c r="A484" s="292" t="s">
        <v>513</v>
      </c>
      <c r="B484" s="289">
        <f>SUM(B485:B487)</f>
        <v>0</v>
      </c>
    </row>
    <row r="485" spans="1:2" ht="21.75" customHeight="1">
      <c r="A485" s="293" t="s">
        <v>514</v>
      </c>
      <c r="B485" s="289">
        <v>0</v>
      </c>
    </row>
    <row r="486" spans="1:2" ht="21.75" customHeight="1">
      <c r="A486" s="293" t="s">
        <v>515</v>
      </c>
      <c r="B486" s="289">
        <v>0</v>
      </c>
    </row>
    <row r="487" spans="1:2" ht="21.75" customHeight="1">
      <c r="A487" s="293" t="s">
        <v>516</v>
      </c>
      <c r="B487" s="289">
        <v>0</v>
      </c>
    </row>
    <row r="488" spans="1:2" ht="21.75" customHeight="1">
      <c r="A488" s="292" t="s">
        <v>517</v>
      </c>
      <c r="B488" s="289">
        <f>SUM(B489:B492)</f>
        <v>308</v>
      </c>
    </row>
    <row r="489" spans="1:2" ht="21.75" customHeight="1">
      <c r="A489" s="293" t="s">
        <v>518</v>
      </c>
      <c r="B489" s="289">
        <v>0</v>
      </c>
    </row>
    <row r="490" spans="1:2" ht="21.75" customHeight="1">
      <c r="A490" s="293" t="s">
        <v>519</v>
      </c>
      <c r="B490" s="289">
        <v>0</v>
      </c>
    </row>
    <row r="491" spans="1:2" ht="21.75" customHeight="1">
      <c r="A491" s="293" t="s">
        <v>520</v>
      </c>
      <c r="B491" s="289">
        <v>0</v>
      </c>
    </row>
    <row r="492" spans="1:2" ht="21.75" customHeight="1">
      <c r="A492" s="293" t="s">
        <v>521</v>
      </c>
      <c r="B492" s="289">
        <v>308</v>
      </c>
    </row>
    <row r="493" spans="1:2" ht="21.75" customHeight="1">
      <c r="A493" s="292" t="s">
        <v>522</v>
      </c>
      <c r="B493" s="289">
        <f>SUM(B494,B510,B518,B529,B538,B546)</f>
        <v>9301</v>
      </c>
    </row>
    <row r="494" spans="1:2" ht="21.75" customHeight="1">
      <c r="A494" s="292" t="s">
        <v>523</v>
      </c>
      <c r="B494" s="289">
        <f>SUM(B495:B509)</f>
        <v>3072</v>
      </c>
    </row>
    <row r="495" spans="1:2" ht="21.75" customHeight="1">
      <c r="A495" s="293" t="s">
        <v>196</v>
      </c>
      <c r="B495" s="289">
        <v>573</v>
      </c>
    </row>
    <row r="496" spans="1:2" ht="21.75" customHeight="1">
      <c r="A496" s="293" t="s">
        <v>197</v>
      </c>
      <c r="B496" s="289">
        <v>0</v>
      </c>
    </row>
    <row r="497" spans="1:2" ht="21.75" customHeight="1">
      <c r="A497" s="293" t="s">
        <v>198</v>
      </c>
      <c r="B497" s="289">
        <v>0</v>
      </c>
    </row>
    <row r="498" spans="1:2" ht="21.75" customHeight="1">
      <c r="A498" s="293" t="s">
        <v>524</v>
      </c>
      <c r="B498" s="289">
        <v>123</v>
      </c>
    </row>
    <row r="499" spans="1:2" ht="21.75" customHeight="1">
      <c r="A499" s="293" t="s">
        <v>525</v>
      </c>
      <c r="B499" s="289">
        <v>0</v>
      </c>
    </row>
    <row r="500" spans="1:2" ht="21.75" customHeight="1">
      <c r="A500" s="293" t="s">
        <v>526</v>
      </c>
      <c r="B500" s="289">
        <v>0</v>
      </c>
    </row>
    <row r="501" spans="1:2" ht="21.75" customHeight="1">
      <c r="A501" s="293" t="s">
        <v>527</v>
      </c>
      <c r="B501" s="289">
        <v>0</v>
      </c>
    </row>
    <row r="502" spans="1:2" ht="21.75" customHeight="1">
      <c r="A502" s="293" t="s">
        <v>528</v>
      </c>
      <c r="B502" s="289">
        <v>0</v>
      </c>
    </row>
    <row r="503" spans="1:2" ht="21.75" customHeight="1">
      <c r="A503" s="293" t="s">
        <v>529</v>
      </c>
      <c r="B503" s="289">
        <v>1631</v>
      </c>
    </row>
    <row r="504" spans="1:2" ht="21.75" customHeight="1">
      <c r="A504" s="293" t="s">
        <v>530</v>
      </c>
      <c r="B504" s="289">
        <v>0</v>
      </c>
    </row>
    <row r="505" spans="1:2" ht="21.75" customHeight="1">
      <c r="A505" s="293" t="s">
        <v>531</v>
      </c>
      <c r="B505" s="289">
        <v>0</v>
      </c>
    </row>
    <row r="506" spans="1:2" ht="21.75" customHeight="1">
      <c r="A506" s="293" t="s">
        <v>532</v>
      </c>
      <c r="B506" s="289">
        <v>0</v>
      </c>
    </row>
    <row r="507" spans="1:2" ht="21.75" customHeight="1">
      <c r="A507" s="293" t="s">
        <v>533</v>
      </c>
      <c r="B507" s="289">
        <v>203</v>
      </c>
    </row>
    <row r="508" spans="1:2" ht="21.75" customHeight="1">
      <c r="A508" s="293" t="s">
        <v>534</v>
      </c>
      <c r="B508" s="289">
        <v>51</v>
      </c>
    </row>
    <row r="509" spans="1:2" ht="21.75" customHeight="1">
      <c r="A509" s="293" t="s">
        <v>535</v>
      </c>
      <c r="B509" s="289">
        <v>491</v>
      </c>
    </row>
    <row r="510" spans="1:2" ht="21.75" customHeight="1">
      <c r="A510" s="292" t="s">
        <v>536</v>
      </c>
      <c r="B510" s="289">
        <f>SUM(B511:B517)</f>
        <v>1365</v>
      </c>
    </row>
    <row r="511" spans="1:2" ht="21.75" customHeight="1">
      <c r="A511" s="293" t="s">
        <v>196</v>
      </c>
      <c r="B511" s="289">
        <v>0</v>
      </c>
    </row>
    <row r="512" spans="1:2" ht="21.75" customHeight="1">
      <c r="A512" s="293" t="s">
        <v>197</v>
      </c>
      <c r="B512" s="289">
        <v>0</v>
      </c>
    </row>
    <row r="513" spans="1:2" ht="21.75" customHeight="1">
      <c r="A513" s="293" t="s">
        <v>198</v>
      </c>
      <c r="B513" s="289">
        <v>0</v>
      </c>
    </row>
    <row r="514" spans="1:2" ht="21.75" customHeight="1">
      <c r="A514" s="293" t="s">
        <v>537</v>
      </c>
      <c r="B514" s="289">
        <v>549</v>
      </c>
    </row>
    <row r="515" spans="1:2" ht="21.75" customHeight="1">
      <c r="A515" s="293" t="s">
        <v>538</v>
      </c>
      <c r="B515" s="289">
        <v>191</v>
      </c>
    </row>
    <row r="516" spans="1:2" ht="21.75" customHeight="1">
      <c r="A516" s="293" t="s">
        <v>539</v>
      </c>
      <c r="B516" s="289">
        <v>0</v>
      </c>
    </row>
    <row r="517" spans="1:2" ht="21.75" customHeight="1">
      <c r="A517" s="293" t="s">
        <v>540</v>
      </c>
      <c r="B517" s="289">
        <v>625</v>
      </c>
    </row>
    <row r="518" spans="1:2" ht="21.75" customHeight="1">
      <c r="A518" s="292" t="s">
        <v>541</v>
      </c>
      <c r="B518" s="289">
        <f>SUM(B519:B528)</f>
        <v>521</v>
      </c>
    </row>
    <row r="519" spans="1:2" ht="21.75" customHeight="1">
      <c r="A519" s="293" t="s">
        <v>196</v>
      </c>
      <c r="B519" s="289">
        <v>0</v>
      </c>
    </row>
    <row r="520" spans="1:2" ht="21.75" customHeight="1">
      <c r="A520" s="293" t="s">
        <v>197</v>
      </c>
      <c r="B520" s="289">
        <v>0</v>
      </c>
    </row>
    <row r="521" spans="1:2" ht="21.75" customHeight="1">
      <c r="A521" s="293" t="s">
        <v>198</v>
      </c>
      <c r="B521" s="289">
        <v>0</v>
      </c>
    </row>
    <row r="522" spans="1:2" ht="21.75" customHeight="1">
      <c r="A522" s="293" t="s">
        <v>542</v>
      </c>
      <c r="B522" s="289">
        <v>0</v>
      </c>
    </row>
    <row r="523" spans="1:2" ht="21.75" customHeight="1">
      <c r="A523" s="293" t="s">
        <v>543</v>
      </c>
      <c r="B523" s="289">
        <v>0</v>
      </c>
    </row>
    <row r="524" spans="1:2" ht="21.75" customHeight="1">
      <c r="A524" s="293" t="s">
        <v>544</v>
      </c>
      <c r="B524" s="289">
        <v>0</v>
      </c>
    </row>
    <row r="525" spans="1:2" ht="21.75" customHeight="1">
      <c r="A525" s="293" t="s">
        <v>545</v>
      </c>
      <c r="B525" s="289">
        <v>387</v>
      </c>
    </row>
    <row r="526" spans="1:2" ht="21.75" customHeight="1">
      <c r="A526" s="293" t="s">
        <v>546</v>
      </c>
      <c r="B526" s="289">
        <v>10</v>
      </c>
    </row>
    <row r="527" spans="1:2" ht="21.75" customHeight="1">
      <c r="A527" s="293" t="s">
        <v>547</v>
      </c>
      <c r="B527" s="289">
        <v>0</v>
      </c>
    </row>
    <row r="528" spans="1:2" ht="21.75" customHeight="1">
      <c r="A528" s="293" t="s">
        <v>548</v>
      </c>
      <c r="B528" s="289">
        <v>124</v>
      </c>
    </row>
    <row r="529" spans="1:2" ht="21.75" customHeight="1">
      <c r="A529" s="290" t="s">
        <v>549</v>
      </c>
      <c r="B529" s="289">
        <f>SUM(B530:B537)</f>
        <v>0</v>
      </c>
    </row>
    <row r="530" spans="1:2" ht="21.75" customHeight="1">
      <c r="A530" s="291" t="s">
        <v>196</v>
      </c>
      <c r="B530" s="289">
        <v>0</v>
      </c>
    </row>
    <row r="531" spans="1:2" ht="21.75" customHeight="1">
      <c r="A531" s="291" t="s">
        <v>197</v>
      </c>
      <c r="B531" s="289">
        <v>0</v>
      </c>
    </row>
    <row r="532" spans="1:2" ht="21.75" customHeight="1">
      <c r="A532" s="291" t="s">
        <v>198</v>
      </c>
      <c r="B532" s="289">
        <v>0</v>
      </c>
    </row>
    <row r="533" spans="1:2" ht="21.75" customHeight="1">
      <c r="A533" s="291" t="s">
        <v>550</v>
      </c>
      <c r="B533" s="289">
        <v>0</v>
      </c>
    </row>
    <row r="534" spans="1:2" ht="21.75" customHeight="1">
      <c r="A534" s="291" t="s">
        <v>551</v>
      </c>
      <c r="B534" s="289">
        <v>0</v>
      </c>
    </row>
    <row r="535" spans="1:2" ht="21.75" customHeight="1">
      <c r="A535" s="291" t="s">
        <v>552</v>
      </c>
      <c r="B535" s="289">
        <v>0</v>
      </c>
    </row>
    <row r="536" spans="1:2" ht="21.75" customHeight="1">
      <c r="A536" s="291" t="s">
        <v>553</v>
      </c>
      <c r="B536" s="289">
        <v>0</v>
      </c>
    </row>
    <row r="537" spans="1:2" ht="21.75" customHeight="1">
      <c r="A537" s="291" t="s">
        <v>554</v>
      </c>
      <c r="B537" s="289">
        <v>0</v>
      </c>
    </row>
    <row r="538" spans="1:2" ht="21.75" customHeight="1">
      <c r="A538" s="290" t="s">
        <v>555</v>
      </c>
      <c r="B538" s="289">
        <f>SUM(B539:B545)</f>
        <v>1627</v>
      </c>
    </row>
    <row r="539" spans="1:2" ht="21.75" customHeight="1">
      <c r="A539" s="291" t="s">
        <v>196</v>
      </c>
      <c r="B539" s="289">
        <v>0</v>
      </c>
    </row>
    <row r="540" spans="1:2" ht="21.75" customHeight="1">
      <c r="A540" s="291" t="s">
        <v>197</v>
      </c>
      <c r="B540" s="289">
        <v>0</v>
      </c>
    </row>
    <row r="541" spans="1:2" ht="21.75" customHeight="1">
      <c r="A541" s="291" t="s">
        <v>198</v>
      </c>
      <c r="B541" s="289">
        <v>0</v>
      </c>
    </row>
    <row r="542" spans="1:2" ht="21.75" customHeight="1">
      <c r="A542" s="291" t="s">
        <v>556</v>
      </c>
      <c r="B542" s="289">
        <v>0</v>
      </c>
    </row>
    <row r="543" spans="1:2" ht="21.75" customHeight="1">
      <c r="A543" s="291" t="s">
        <v>557</v>
      </c>
      <c r="B543" s="289">
        <v>0</v>
      </c>
    </row>
    <row r="544" spans="1:2" ht="21.75" customHeight="1">
      <c r="A544" s="291" t="s">
        <v>558</v>
      </c>
      <c r="B544" s="289">
        <v>1439</v>
      </c>
    </row>
    <row r="545" spans="1:2" ht="21.75" customHeight="1">
      <c r="A545" s="291" t="s">
        <v>559</v>
      </c>
      <c r="B545" s="289">
        <v>188</v>
      </c>
    </row>
    <row r="546" spans="1:2" ht="21.75" customHeight="1">
      <c r="A546" s="292" t="s">
        <v>560</v>
      </c>
      <c r="B546" s="289">
        <f>SUM(B547:B549)</f>
        <v>2716</v>
      </c>
    </row>
    <row r="547" spans="1:2" ht="21.75" customHeight="1">
      <c r="A547" s="293" t="s">
        <v>561</v>
      </c>
      <c r="B547" s="289">
        <v>0</v>
      </c>
    </row>
    <row r="548" spans="1:2" ht="21.75" customHeight="1">
      <c r="A548" s="293" t="s">
        <v>562</v>
      </c>
      <c r="B548" s="289">
        <v>2451</v>
      </c>
    </row>
    <row r="549" spans="1:2" ht="21.75" customHeight="1">
      <c r="A549" s="293" t="s">
        <v>563</v>
      </c>
      <c r="B549" s="289">
        <v>265</v>
      </c>
    </row>
    <row r="550" spans="1:2" ht="21.75" customHeight="1">
      <c r="A550" s="292" t="s">
        <v>564</v>
      </c>
      <c r="B550" s="289">
        <f>SUM(B551,B570,B578,B580,B589,B593,B603,B612,B619,B627,B636,B641,B644,B647,B650,B653,B656,B660,B664,B672,B675)</f>
        <v>100111</v>
      </c>
    </row>
    <row r="551" spans="1:2" ht="21.75" customHeight="1">
      <c r="A551" s="292" t="s">
        <v>565</v>
      </c>
      <c r="B551" s="289">
        <f>SUM(B552:B569)</f>
        <v>4754</v>
      </c>
    </row>
    <row r="552" spans="1:2" ht="21.75" customHeight="1">
      <c r="A552" s="293" t="s">
        <v>196</v>
      </c>
      <c r="B552" s="289">
        <v>1562</v>
      </c>
    </row>
    <row r="553" spans="1:2" ht="21.75" customHeight="1">
      <c r="A553" s="293" t="s">
        <v>197</v>
      </c>
      <c r="B553" s="289">
        <v>34</v>
      </c>
    </row>
    <row r="554" spans="1:2" ht="21.75" customHeight="1">
      <c r="A554" s="293" t="s">
        <v>198</v>
      </c>
      <c r="B554" s="289">
        <v>0</v>
      </c>
    </row>
    <row r="555" spans="1:2" ht="21.75" customHeight="1">
      <c r="A555" s="293" t="s">
        <v>566</v>
      </c>
      <c r="B555" s="289">
        <v>0</v>
      </c>
    </row>
    <row r="556" spans="1:2" ht="21.75" customHeight="1">
      <c r="A556" s="293" t="s">
        <v>567</v>
      </c>
      <c r="B556" s="289">
        <v>4</v>
      </c>
    </row>
    <row r="557" spans="1:2" ht="21.75" customHeight="1">
      <c r="A557" s="293" t="s">
        <v>568</v>
      </c>
      <c r="B557" s="289">
        <v>0</v>
      </c>
    </row>
    <row r="558" spans="1:2" ht="21.75" customHeight="1">
      <c r="A558" s="293" t="s">
        <v>569</v>
      </c>
      <c r="B558" s="289">
        <v>98</v>
      </c>
    </row>
    <row r="559" spans="1:2" ht="21.75" customHeight="1">
      <c r="A559" s="293" t="s">
        <v>237</v>
      </c>
      <c r="B559" s="289">
        <v>72</v>
      </c>
    </row>
    <row r="560" spans="1:2" ht="21.75" customHeight="1">
      <c r="A560" s="293" t="s">
        <v>570</v>
      </c>
      <c r="B560" s="289">
        <v>19</v>
      </c>
    </row>
    <row r="561" spans="1:2" ht="21.75" customHeight="1">
      <c r="A561" s="293" t="s">
        <v>571</v>
      </c>
      <c r="B561" s="289">
        <v>0</v>
      </c>
    </row>
    <row r="562" spans="1:2" ht="21.75" customHeight="1">
      <c r="A562" s="293" t="s">
        <v>572</v>
      </c>
      <c r="B562" s="289">
        <v>0</v>
      </c>
    </row>
    <row r="563" spans="1:2" ht="21.75" customHeight="1">
      <c r="A563" s="293" t="s">
        <v>573</v>
      </c>
      <c r="B563" s="289">
        <v>0</v>
      </c>
    </row>
    <row r="564" spans="1:2" ht="21.75" customHeight="1">
      <c r="A564" s="293" t="s">
        <v>574</v>
      </c>
      <c r="B564" s="289">
        <v>0</v>
      </c>
    </row>
    <row r="565" spans="1:2" ht="21.75" customHeight="1">
      <c r="A565" s="293" t="s">
        <v>575</v>
      </c>
      <c r="B565" s="289">
        <v>0</v>
      </c>
    </row>
    <row r="566" spans="1:2" ht="21.75" customHeight="1">
      <c r="A566" s="293" t="s">
        <v>576</v>
      </c>
      <c r="B566" s="289">
        <v>0</v>
      </c>
    </row>
    <row r="567" spans="1:2" ht="21.75" customHeight="1">
      <c r="A567" s="293" t="s">
        <v>577</v>
      </c>
      <c r="B567" s="289">
        <v>0</v>
      </c>
    </row>
    <row r="568" spans="1:2" ht="21.75" customHeight="1">
      <c r="A568" s="293" t="s">
        <v>205</v>
      </c>
      <c r="B568" s="289">
        <v>2921</v>
      </c>
    </row>
    <row r="569" spans="1:2" ht="21.75" customHeight="1">
      <c r="A569" s="293" t="s">
        <v>578</v>
      </c>
      <c r="B569" s="289">
        <v>44</v>
      </c>
    </row>
    <row r="570" spans="1:2" ht="21.75" customHeight="1">
      <c r="A570" s="292" t="s">
        <v>579</v>
      </c>
      <c r="B570" s="289">
        <f>SUM(B571:B577)</f>
        <v>837</v>
      </c>
    </row>
    <row r="571" spans="1:2" ht="21.75" customHeight="1">
      <c r="A571" s="293" t="s">
        <v>196</v>
      </c>
      <c r="B571" s="289">
        <v>501</v>
      </c>
    </row>
    <row r="572" spans="1:2" ht="21.75" customHeight="1">
      <c r="A572" s="293" t="s">
        <v>197</v>
      </c>
      <c r="B572" s="289">
        <v>11</v>
      </c>
    </row>
    <row r="573" spans="1:2" ht="21.75" customHeight="1">
      <c r="A573" s="293" t="s">
        <v>198</v>
      </c>
      <c r="B573" s="289">
        <v>0</v>
      </c>
    </row>
    <row r="574" spans="1:2" ht="21.75" customHeight="1">
      <c r="A574" s="293" t="s">
        <v>580</v>
      </c>
      <c r="B574" s="289">
        <v>0</v>
      </c>
    </row>
    <row r="575" spans="1:2" ht="21.75" customHeight="1">
      <c r="A575" s="293" t="s">
        <v>581</v>
      </c>
      <c r="B575" s="289">
        <v>0</v>
      </c>
    </row>
    <row r="576" spans="1:2" ht="21.75" customHeight="1">
      <c r="A576" s="293" t="s">
        <v>582</v>
      </c>
      <c r="B576" s="289">
        <v>0</v>
      </c>
    </row>
    <row r="577" spans="1:2" ht="21.75" customHeight="1">
      <c r="A577" s="293" t="s">
        <v>583</v>
      </c>
      <c r="B577" s="289">
        <v>325</v>
      </c>
    </row>
    <row r="578" spans="1:2" ht="21.75" customHeight="1">
      <c r="A578" s="292" t="s">
        <v>584</v>
      </c>
      <c r="B578" s="289">
        <f>B579</f>
        <v>0</v>
      </c>
    </row>
    <row r="579" spans="1:2" ht="21.75" customHeight="1">
      <c r="A579" s="293" t="s">
        <v>585</v>
      </c>
      <c r="B579" s="289">
        <v>0</v>
      </c>
    </row>
    <row r="580" spans="1:2" ht="21.75" customHeight="1">
      <c r="A580" s="292" t="s">
        <v>586</v>
      </c>
      <c r="B580" s="289">
        <f>SUM(B581:B588)</f>
        <v>48358</v>
      </c>
    </row>
    <row r="581" spans="1:2" ht="21.75" customHeight="1">
      <c r="A581" s="293" t="s">
        <v>587</v>
      </c>
      <c r="B581" s="289">
        <v>95</v>
      </c>
    </row>
    <row r="582" spans="1:2" ht="21.75" customHeight="1">
      <c r="A582" s="293" t="s">
        <v>588</v>
      </c>
      <c r="B582" s="289">
        <v>316</v>
      </c>
    </row>
    <row r="583" spans="1:2" ht="21.75" customHeight="1">
      <c r="A583" s="293" t="s">
        <v>589</v>
      </c>
      <c r="B583" s="289">
        <v>0</v>
      </c>
    </row>
    <row r="584" spans="1:2" ht="21.75" customHeight="1">
      <c r="A584" s="293" t="s">
        <v>590</v>
      </c>
      <c r="B584" s="289">
        <v>20526</v>
      </c>
    </row>
    <row r="585" spans="1:2" ht="21.75" customHeight="1">
      <c r="A585" s="293" t="s">
        <v>591</v>
      </c>
      <c r="B585" s="289">
        <v>10273</v>
      </c>
    </row>
    <row r="586" spans="1:2" ht="21.75" customHeight="1">
      <c r="A586" s="293" t="s">
        <v>592</v>
      </c>
      <c r="B586" s="289">
        <v>0</v>
      </c>
    </row>
    <row r="587" spans="1:2" ht="21.75" customHeight="1">
      <c r="A587" s="293" t="s">
        <v>593</v>
      </c>
      <c r="B587" s="289">
        <v>0</v>
      </c>
    </row>
    <row r="588" spans="1:2" ht="21.75" customHeight="1">
      <c r="A588" s="293" t="s">
        <v>594</v>
      </c>
      <c r="B588" s="289">
        <v>17148</v>
      </c>
    </row>
    <row r="589" spans="1:2" ht="21.75" customHeight="1">
      <c r="A589" s="292" t="s">
        <v>595</v>
      </c>
      <c r="B589" s="289">
        <f>SUM(B590:B592)</f>
        <v>0</v>
      </c>
    </row>
    <row r="590" spans="1:2" ht="21.75" customHeight="1">
      <c r="A590" s="293" t="s">
        <v>596</v>
      </c>
      <c r="B590" s="289">
        <v>0</v>
      </c>
    </row>
    <row r="591" spans="1:2" ht="21.75" customHeight="1">
      <c r="A591" s="293" t="s">
        <v>597</v>
      </c>
      <c r="B591" s="289">
        <v>0</v>
      </c>
    </row>
    <row r="592" spans="1:2" ht="21.75" customHeight="1">
      <c r="A592" s="293" t="s">
        <v>598</v>
      </c>
      <c r="B592" s="289">
        <v>0</v>
      </c>
    </row>
    <row r="593" spans="1:2" ht="21.75" customHeight="1">
      <c r="A593" s="292" t="s">
        <v>599</v>
      </c>
      <c r="B593" s="289">
        <f>SUM(B594:B602)</f>
        <v>6817</v>
      </c>
    </row>
    <row r="594" spans="1:2" ht="21.75" customHeight="1">
      <c r="A594" s="293" t="s">
        <v>600</v>
      </c>
      <c r="B594" s="289">
        <v>5550</v>
      </c>
    </row>
    <row r="595" spans="1:2" ht="21.75" customHeight="1">
      <c r="A595" s="293" t="s">
        <v>601</v>
      </c>
      <c r="B595" s="289">
        <v>0</v>
      </c>
    </row>
    <row r="596" spans="1:2" ht="21.75" customHeight="1">
      <c r="A596" s="293" t="s">
        <v>602</v>
      </c>
      <c r="B596" s="289">
        <v>0</v>
      </c>
    </row>
    <row r="597" spans="1:2" ht="21.75" customHeight="1">
      <c r="A597" s="293" t="s">
        <v>603</v>
      </c>
      <c r="B597" s="289">
        <v>0</v>
      </c>
    </row>
    <row r="598" spans="1:2" ht="21.75" customHeight="1">
      <c r="A598" s="293" t="s">
        <v>604</v>
      </c>
      <c r="B598" s="289">
        <v>0</v>
      </c>
    </row>
    <row r="599" spans="1:2" ht="21.75" customHeight="1">
      <c r="A599" s="293" t="s">
        <v>605</v>
      </c>
      <c r="B599" s="289">
        <v>0</v>
      </c>
    </row>
    <row r="600" spans="1:2" ht="21.75" customHeight="1">
      <c r="A600" s="293" t="s">
        <v>606</v>
      </c>
      <c r="B600" s="289">
        <v>0</v>
      </c>
    </row>
    <row r="601" spans="1:2" ht="21.75" customHeight="1">
      <c r="A601" s="293" t="s">
        <v>607</v>
      </c>
      <c r="B601" s="289">
        <v>0</v>
      </c>
    </row>
    <row r="602" spans="1:2" ht="21.75" customHeight="1">
      <c r="A602" s="293" t="s">
        <v>608</v>
      </c>
      <c r="B602" s="289">
        <v>1267</v>
      </c>
    </row>
    <row r="603" spans="1:2" ht="21.75" customHeight="1">
      <c r="A603" s="292" t="s">
        <v>609</v>
      </c>
      <c r="B603" s="289">
        <f>SUM(B604:B611)</f>
        <v>8769</v>
      </c>
    </row>
    <row r="604" spans="1:2" ht="21.75" customHeight="1">
      <c r="A604" s="293" t="s">
        <v>610</v>
      </c>
      <c r="B604" s="289">
        <v>1326</v>
      </c>
    </row>
    <row r="605" spans="1:2" ht="21.75" customHeight="1">
      <c r="A605" s="293" t="s">
        <v>611</v>
      </c>
      <c r="B605" s="289">
        <v>1989</v>
      </c>
    </row>
    <row r="606" spans="1:2" ht="21.75" customHeight="1">
      <c r="A606" s="293" t="s">
        <v>612</v>
      </c>
      <c r="B606" s="289">
        <v>3900</v>
      </c>
    </row>
    <row r="607" spans="1:2" ht="21.75" customHeight="1">
      <c r="A607" s="293" t="s">
        <v>613</v>
      </c>
      <c r="B607" s="289">
        <v>812</v>
      </c>
    </row>
    <row r="608" spans="1:2" ht="21.75" customHeight="1">
      <c r="A608" s="293" t="s">
        <v>614</v>
      </c>
      <c r="B608" s="289">
        <v>476</v>
      </c>
    </row>
    <row r="609" spans="1:2" ht="21.75" customHeight="1">
      <c r="A609" s="293" t="s">
        <v>615</v>
      </c>
      <c r="B609" s="289">
        <v>0</v>
      </c>
    </row>
    <row r="610" spans="1:2" ht="21.75" customHeight="1">
      <c r="A610" s="293" t="s">
        <v>616</v>
      </c>
      <c r="B610" s="289">
        <v>100</v>
      </c>
    </row>
    <row r="611" spans="1:2" ht="21.75" customHeight="1">
      <c r="A611" s="293" t="s">
        <v>617</v>
      </c>
      <c r="B611" s="289">
        <v>166</v>
      </c>
    </row>
    <row r="612" spans="1:2" ht="21.75" customHeight="1">
      <c r="A612" s="292" t="s">
        <v>618</v>
      </c>
      <c r="B612" s="289">
        <f>SUM(B613:B618)</f>
        <v>1944</v>
      </c>
    </row>
    <row r="613" spans="1:2" ht="21.75" customHeight="1">
      <c r="A613" s="293" t="s">
        <v>619</v>
      </c>
      <c r="B613" s="289">
        <v>1282</v>
      </c>
    </row>
    <row r="614" spans="1:2" ht="21.75" customHeight="1">
      <c r="A614" s="293" t="s">
        <v>620</v>
      </c>
      <c r="B614" s="289">
        <v>195</v>
      </c>
    </row>
    <row r="615" spans="1:2" ht="21.75" customHeight="1">
      <c r="A615" s="293" t="s">
        <v>621</v>
      </c>
      <c r="B615" s="289">
        <v>3</v>
      </c>
    </row>
    <row r="616" spans="1:2" ht="21.75" customHeight="1">
      <c r="A616" s="293" t="s">
        <v>622</v>
      </c>
      <c r="B616" s="289">
        <v>35</v>
      </c>
    </row>
    <row r="617" spans="1:2" ht="21.75" customHeight="1">
      <c r="A617" s="293" t="s">
        <v>623</v>
      </c>
      <c r="B617" s="289">
        <v>293</v>
      </c>
    </row>
    <row r="618" spans="1:2" ht="21.75" customHeight="1">
      <c r="A618" s="293" t="s">
        <v>624</v>
      </c>
      <c r="B618" s="289">
        <v>136</v>
      </c>
    </row>
    <row r="619" spans="1:2" ht="21.75" customHeight="1">
      <c r="A619" s="292" t="s">
        <v>625</v>
      </c>
      <c r="B619" s="289">
        <f>SUM(B620:B626)</f>
        <v>2336</v>
      </c>
    </row>
    <row r="620" spans="1:2" ht="21.75" customHeight="1">
      <c r="A620" s="293" t="s">
        <v>626</v>
      </c>
      <c r="B620" s="289">
        <v>281</v>
      </c>
    </row>
    <row r="621" spans="1:2" ht="21.75" customHeight="1">
      <c r="A621" s="293" t="s">
        <v>627</v>
      </c>
      <c r="B621" s="289">
        <v>1312</v>
      </c>
    </row>
    <row r="622" spans="1:2" ht="21.75" customHeight="1">
      <c r="A622" s="293" t="s">
        <v>628</v>
      </c>
      <c r="B622" s="289">
        <v>0</v>
      </c>
    </row>
    <row r="623" spans="1:2" ht="21.75" customHeight="1">
      <c r="A623" s="293" t="s">
        <v>629</v>
      </c>
      <c r="B623" s="289">
        <v>0</v>
      </c>
    </row>
    <row r="624" spans="1:2" ht="21.75" customHeight="1">
      <c r="A624" s="293" t="s">
        <v>630</v>
      </c>
      <c r="B624" s="289">
        <v>363</v>
      </c>
    </row>
    <row r="625" spans="1:2" ht="21.75" customHeight="1">
      <c r="A625" s="293" t="s">
        <v>631</v>
      </c>
      <c r="B625" s="289">
        <v>380</v>
      </c>
    </row>
    <row r="626" spans="1:2" ht="21.75" customHeight="1">
      <c r="A626" s="293" t="s">
        <v>632</v>
      </c>
      <c r="B626" s="289">
        <v>0</v>
      </c>
    </row>
    <row r="627" spans="1:2" ht="21.75" customHeight="1">
      <c r="A627" s="292" t="s">
        <v>633</v>
      </c>
      <c r="B627" s="289">
        <f>SUM(B628:B635)</f>
        <v>3157</v>
      </c>
    </row>
    <row r="628" spans="1:2" ht="21.75" customHeight="1">
      <c r="A628" s="293" t="s">
        <v>196</v>
      </c>
      <c r="B628" s="289">
        <v>102</v>
      </c>
    </row>
    <row r="629" spans="1:2" ht="21.75" customHeight="1">
      <c r="A629" s="293" t="s">
        <v>197</v>
      </c>
      <c r="B629" s="289">
        <v>0</v>
      </c>
    </row>
    <row r="630" spans="1:2" ht="21.75" customHeight="1">
      <c r="A630" s="293" t="s">
        <v>198</v>
      </c>
      <c r="B630" s="289">
        <v>0</v>
      </c>
    </row>
    <row r="631" spans="1:2" ht="21.75" customHeight="1">
      <c r="A631" s="293" t="s">
        <v>634</v>
      </c>
      <c r="B631" s="289">
        <v>1065</v>
      </c>
    </row>
    <row r="632" spans="1:2" ht="21.75" customHeight="1">
      <c r="A632" s="293" t="s">
        <v>635</v>
      </c>
      <c r="B632" s="289">
        <v>73</v>
      </c>
    </row>
    <row r="633" spans="1:2" ht="21.75" customHeight="1">
      <c r="A633" s="293" t="s">
        <v>636</v>
      </c>
      <c r="B633" s="289">
        <v>112</v>
      </c>
    </row>
    <row r="634" spans="1:2" ht="21.75" customHeight="1">
      <c r="A634" s="293" t="s">
        <v>637</v>
      </c>
      <c r="B634" s="289">
        <v>1131</v>
      </c>
    </row>
    <row r="635" spans="1:2" ht="21.75" customHeight="1">
      <c r="A635" s="293" t="s">
        <v>638</v>
      </c>
      <c r="B635" s="289">
        <v>674</v>
      </c>
    </row>
    <row r="636" spans="1:2" ht="21.75" customHeight="1">
      <c r="A636" s="292" t="s">
        <v>639</v>
      </c>
      <c r="B636" s="289">
        <f>SUM(B637:B640)</f>
        <v>95</v>
      </c>
    </row>
    <row r="637" spans="1:2" ht="21.75" customHeight="1">
      <c r="A637" s="293" t="s">
        <v>196</v>
      </c>
      <c r="B637" s="289">
        <v>85</v>
      </c>
    </row>
    <row r="638" spans="1:2" ht="21.75" customHeight="1">
      <c r="A638" s="293" t="s">
        <v>197</v>
      </c>
      <c r="B638" s="289">
        <v>10</v>
      </c>
    </row>
    <row r="639" spans="1:2" ht="21.75" customHeight="1">
      <c r="A639" s="293" t="s">
        <v>198</v>
      </c>
      <c r="B639" s="289">
        <v>0</v>
      </c>
    </row>
    <row r="640" spans="1:2" ht="21.75" customHeight="1">
      <c r="A640" s="293" t="s">
        <v>640</v>
      </c>
      <c r="B640" s="289">
        <v>0</v>
      </c>
    </row>
    <row r="641" spans="1:2" ht="21.75" customHeight="1">
      <c r="A641" s="292" t="s">
        <v>641</v>
      </c>
      <c r="B641" s="289">
        <f>SUM(B642:B643)</f>
        <v>4395</v>
      </c>
    </row>
    <row r="642" spans="1:2" ht="21.75" customHeight="1">
      <c r="A642" s="293" t="s">
        <v>642</v>
      </c>
      <c r="B642" s="289">
        <v>1051</v>
      </c>
    </row>
    <row r="643" spans="1:2" ht="21.75" customHeight="1">
      <c r="A643" s="293" t="s">
        <v>643</v>
      </c>
      <c r="B643" s="289">
        <v>3344</v>
      </c>
    </row>
    <row r="644" spans="1:2" ht="21.75" customHeight="1">
      <c r="A644" s="292" t="s">
        <v>644</v>
      </c>
      <c r="B644" s="289">
        <f>SUM(B645:B646)</f>
        <v>932</v>
      </c>
    </row>
    <row r="645" spans="1:2" ht="21.75" customHeight="1">
      <c r="A645" s="293" t="s">
        <v>645</v>
      </c>
      <c r="B645" s="289">
        <v>919</v>
      </c>
    </row>
    <row r="646" spans="1:2" ht="21.75" customHeight="1">
      <c r="A646" s="293" t="s">
        <v>646</v>
      </c>
      <c r="B646" s="289">
        <v>13</v>
      </c>
    </row>
    <row r="647" spans="1:2" ht="21.75" customHeight="1">
      <c r="A647" s="292" t="s">
        <v>647</v>
      </c>
      <c r="B647" s="289">
        <f>SUM(B648:B649)</f>
        <v>6701</v>
      </c>
    </row>
    <row r="648" spans="1:2" ht="21.75" customHeight="1">
      <c r="A648" s="293" t="s">
        <v>648</v>
      </c>
      <c r="B648" s="289">
        <v>3013</v>
      </c>
    </row>
    <row r="649" spans="1:2" ht="21.75" customHeight="1">
      <c r="A649" s="293" t="s">
        <v>649</v>
      </c>
      <c r="B649" s="289">
        <v>3688</v>
      </c>
    </row>
    <row r="650" spans="1:2" ht="21.75" customHeight="1">
      <c r="A650" s="292" t="s">
        <v>650</v>
      </c>
      <c r="B650" s="289">
        <f>SUM(B651:B652)</f>
        <v>0</v>
      </c>
    </row>
    <row r="651" spans="1:2" ht="21.75" customHeight="1">
      <c r="A651" s="293" t="s">
        <v>651</v>
      </c>
      <c r="B651" s="289">
        <v>0</v>
      </c>
    </row>
    <row r="652" spans="1:2" ht="21.75" customHeight="1">
      <c r="A652" s="293" t="s">
        <v>652</v>
      </c>
      <c r="B652" s="289">
        <v>0</v>
      </c>
    </row>
    <row r="653" spans="1:2" ht="21.75" customHeight="1">
      <c r="A653" s="292" t="s">
        <v>653</v>
      </c>
      <c r="B653" s="289">
        <f>SUM(B654:B655)</f>
        <v>891</v>
      </c>
    </row>
    <row r="654" spans="1:2" ht="21.75" customHeight="1">
      <c r="A654" s="293" t="s">
        <v>654</v>
      </c>
      <c r="B654" s="289">
        <v>0</v>
      </c>
    </row>
    <row r="655" spans="1:2" ht="21.75" customHeight="1">
      <c r="A655" s="293" t="s">
        <v>655</v>
      </c>
      <c r="B655" s="289">
        <v>891</v>
      </c>
    </row>
    <row r="656" spans="1:2" ht="21.75" customHeight="1">
      <c r="A656" s="292" t="s">
        <v>656</v>
      </c>
      <c r="B656" s="289">
        <f>SUM(B657:B659)</f>
        <v>0</v>
      </c>
    </row>
    <row r="657" spans="1:2" ht="21.75" customHeight="1">
      <c r="A657" s="293" t="s">
        <v>657</v>
      </c>
      <c r="B657" s="289">
        <v>0</v>
      </c>
    </row>
    <row r="658" spans="1:2" ht="21.75" customHeight="1">
      <c r="A658" s="293" t="s">
        <v>658</v>
      </c>
      <c r="B658" s="289">
        <v>0</v>
      </c>
    </row>
    <row r="659" spans="1:2" ht="21.75" customHeight="1">
      <c r="A659" s="293" t="s">
        <v>659</v>
      </c>
      <c r="B659" s="289">
        <v>0</v>
      </c>
    </row>
    <row r="660" spans="1:2" ht="21.75" customHeight="1">
      <c r="A660" s="292" t="s">
        <v>660</v>
      </c>
      <c r="B660" s="289">
        <f>SUM(B661:B663)</f>
        <v>0</v>
      </c>
    </row>
    <row r="661" spans="1:2" ht="21.75" customHeight="1">
      <c r="A661" s="293" t="s">
        <v>661</v>
      </c>
      <c r="B661" s="289">
        <v>0</v>
      </c>
    </row>
    <row r="662" spans="1:2" ht="21.75" customHeight="1">
      <c r="A662" s="293" t="s">
        <v>662</v>
      </c>
      <c r="B662" s="289">
        <v>0</v>
      </c>
    </row>
    <row r="663" spans="1:2" ht="21.75" customHeight="1">
      <c r="A663" s="293" t="s">
        <v>663</v>
      </c>
      <c r="B663" s="289">
        <v>0</v>
      </c>
    </row>
    <row r="664" spans="1:2" ht="21.75" customHeight="1">
      <c r="A664" s="292" t="s">
        <v>664</v>
      </c>
      <c r="B664" s="289">
        <f>SUM(B665:B671)</f>
        <v>1453</v>
      </c>
    </row>
    <row r="665" spans="1:2" ht="21.75" customHeight="1">
      <c r="A665" s="293" t="s">
        <v>196</v>
      </c>
      <c r="B665" s="289">
        <v>250</v>
      </c>
    </row>
    <row r="666" spans="1:2" ht="21.75" customHeight="1">
      <c r="A666" s="293" t="s">
        <v>197</v>
      </c>
      <c r="B666" s="289">
        <v>44</v>
      </c>
    </row>
    <row r="667" spans="1:2" ht="21.75" customHeight="1">
      <c r="A667" s="293" t="s">
        <v>198</v>
      </c>
      <c r="B667" s="289">
        <v>0</v>
      </c>
    </row>
    <row r="668" spans="1:2" ht="21.75" customHeight="1">
      <c r="A668" s="293" t="s">
        <v>665</v>
      </c>
      <c r="B668" s="289">
        <v>0</v>
      </c>
    </row>
    <row r="669" spans="1:2" ht="21.75" customHeight="1">
      <c r="A669" s="293" t="s">
        <v>666</v>
      </c>
      <c r="B669" s="289">
        <v>0</v>
      </c>
    </row>
    <row r="670" spans="1:2" ht="21.75" customHeight="1">
      <c r="A670" s="293" t="s">
        <v>205</v>
      </c>
      <c r="B670" s="289">
        <v>1144</v>
      </c>
    </row>
    <row r="671" spans="1:2" ht="21.75" customHeight="1">
      <c r="A671" s="293" t="s">
        <v>667</v>
      </c>
      <c r="B671" s="289">
        <v>15</v>
      </c>
    </row>
    <row r="672" spans="1:2" ht="21.75" customHeight="1">
      <c r="A672" s="292" t="s">
        <v>668</v>
      </c>
      <c r="B672" s="289">
        <f>SUM(B673:B674)</f>
        <v>0</v>
      </c>
    </row>
    <row r="673" spans="1:2" ht="21.75" customHeight="1">
      <c r="A673" s="293" t="s">
        <v>669</v>
      </c>
      <c r="B673" s="289">
        <v>0</v>
      </c>
    </row>
    <row r="674" spans="1:2" ht="21.75" customHeight="1">
      <c r="A674" s="293" t="s">
        <v>670</v>
      </c>
      <c r="B674" s="289">
        <v>0</v>
      </c>
    </row>
    <row r="675" spans="1:2" ht="21.75" customHeight="1">
      <c r="A675" s="292" t="s">
        <v>671</v>
      </c>
      <c r="B675" s="289">
        <f>B676</f>
        <v>8672</v>
      </c>
    </row>
    <row r="676" spans="1:2" ht="21.75" customHeight="1">
      <c r="A676" s="293" t="s">
        <v>672</v>
      </c>
      <c r="B676" s="289">
        <v>8672</v>
      </c>
    </row>
    <row r="677" spans="1:2" ht="21.75" customHeight="1">
      <c r="A677" s="292" t="s">
        <v>673</v>
      </c>
      <c r="B677" s="289">
        <f>SUM(B678,B683,B698,B702,B714,B717,B721,B726,B730,B734,B737,B746,B748)</f>
        <v>54375</v>
      </c>
    </row>
    <row r="678" spans="1:2" ht="21.75" customHeight="1">
      <c r="A678" s="292" t="s">
        <v>674</v>
      </c>
      <c r="B678" s="289">
        <f>SUM(B679:B682)</f>
        <v>1997</v>
      </c>
    </row>
    <row r="679" spans="1:2" ht="21.75" customHeight="1">
      <c r="A679" s="293" t="s">
        <v>196</v>
      </c>
      <c r="B679" s="289">
        <v>1137</v>
      </c>
    </row>
    <row r="680" spans="1:2" ht="21.75" customHeight="1">
      <c r="A680" s="293" t="s">
        <v>197</v>
      </c>
      <c r="B680" s="289">
        <v>3</v>
      </c>
    </row>
    <row r="681" spans="1:2" ht="21.75" customHeight="1">
      <c r="A681" s="293" t="s">
        <v>198</v>
      </c>
      <c r="B681" s="289">
        <v>0</v>
      </c>
    </row>
    <row r="682" spans="1:2" ht="21.75" customHeight="1">
      <c r="A682" s="293" t="s">
        <v>675</v>
      </c>
      <c r="B682" s="289">
        <v>857</v>
      </c>
    </row>
    <row r="683" spans="1:2" ht="21.75" customHeight="1">
      <c r="A683" s="292" t="s">
        <v>676</v>
      </c>
      <c r="B683" s="289">
        <f>SUM(B684:B697)</f>
        <v>2638</v>
      </c>
    </row>
    <row r="684" spans="1:2" ht="21.75" customHeight="1">
      <c r="A684" s="293" t="s">
        <v>677</v>
      </c>
      <c r="B684" s="289">
        <v>509</v>
      </c>
    </row>
    <row r="685" spans="1:2" ht="21.75" customHeight="1">
      <c r="A685" s="293" t="s">
        <v>678</v>
      </c>
      <c r="B685" s="289">
        <v>646</v>
      </c>
    </row>
    <row r="686" spans="1:2" ht="21.75" customHeight="1">
      <c r="A686" s="293" t="s">
        <v>679</v>
      </c>
      <c r="B686" s="289">
        <v>0</v>
      </c>
    </row>
    <row r="687" spans="1:2" ht="21.75" customHeight="1">
      <c r="A687" s="293" t="s">
        <v>680</v>
      </c>
      <c r="B687" s="289">
        <v>0</v>
      </c>
    </row>
    <row r="688" spans="1:2" ht="21.75" customHeight="1">
      <c r="A688" s="293" t="s">
        <v>681</v>
      </c>
      <c r="B688" s="289">
        <v>1149</v>
      </c>
    </row>
    <row r="689" spans="1:2" ht="21.75" customHeight="1">
      <c r="A689" s="293" t="s">
        <v>682</v>
      </c>
      <c r="B689" s="289">
        <v>0</v>
      </c>
    </row>
    <row r="690" spans="1:2" ht="21.75" customHeight="1">
      <c r="A690" s="293" t="s">
        <v>683</v>
      </c>
      <c r="B690" s="289">
        <v>0</v>
      </c>
    </row>
    <row r="691" spans="1:2" ht="21.75" customHeight="1">
      <c r="A691" s="293" t="s">
        <v>684</v>
      </c>
      <c r="B691" s="289">
        <v>0</v>
      </c>
    </row>
    <row r="692" spans="1:2" ht="21.75" customHeight="1">
      <c r="A692" s="293" t="s">
        <v>685</v>
      </c>
      <c r="B692" s="289">
        <v>0</v>
      </c>
    </row>
    <row r="693" spans="1:2" ht="21.75" customHeight="1">
      <c r="A693" s="293" t="s">
        <v>686</v>
      </c>
      <c r="B693" s="289">
        <v>0</v>
      </c>
    </row>
    <row r="694" spans="1:2" ht="21.75" customHeight="1">
      <c r="A694" s="293" t="s">
        <v>687</v>
      </c>
      <c r="B694" s="289">
        <v>0</v>
      </c>
    </row>
    <row r="695" spans="1:2" ht="21.75" customHeight="1">
      <c r="A695" s="293" t="s">
        <v>688</v>
      </c>
      <c r="B695" s="289">
        <v>0</v>
      </c>
    </row>
    <row r="696" spans="1:2" ht="21.75" customHeight="1">
      <c r="A696" s="293" t="s">
        <v>689</v>
      </c>
      <c r="B696" s="289">
        <v>0</v>
      </c>
    </row>
    <row r="697" spans="1:2" ht="21.75" customHeight="1">
      <c r="A697" s="293" t="s">
        <v>690</v>
      </c>
      <c r="B697" s="289">
        <v>334</v>
      </c>
    </row>
    <row r="698" spans="1:2" ht="21.75" customHeight="1">
      <c r="A698" s="292" t="s">
        <v>691</v>
      </c>
      <c r="B698" s="289">
        <f>SUM(B699:B701)</f>
        <v>15615</v>
      </c>
    </row>
    <row r="699" spans="1:2" ht="21.75" customHeight="1">
      <c r="A699" s="293" t="s">
        <v>692</v>
      </c>
      <c r="B699" s="289">
        <v>1235</v>
      </c>
    </row>
    <row r="700" spans="1:2" ht="21.75" customHeight="1">
      <c r="A700" s="293" t="s">
        <v>693</v>
      </c>
      <c r="B700" s="289">
        <v>13695</v>
      </c>
    </row>
    <row r="701" spans="1:2" ht="21.75" customHeight="1">
      <c r="A701" s="293" t="s">
        <v>694</v>
      </c>
      <c r="B701" s="289">
        <v>685</v>
      </c>
    </row>
    <row r="702" spans="1:2" ht="21.75" customHeight="1">
      <c r="A702" s="292" t="s">
        <v>695</v>
      </c>
      <c r="B702" s="289">
        <f>SUM(B703:B713)</f>
        <v>7891</v>
      </c>
    </row>
    <row r="703" spans="1:2" ht="21.75" customHeight="1">
      <c r="A703" s="293" t="s">
        <v>696</v>
      </c>
      <c r="B703" s="289">
        <v>1193</v>
      </c>
    </row>
    <row r="704" spans="1:2" ht="21.75" customHeight="1">
      <c r="A704" s="293" t="s">
        <v>697</v>
      </c>
      <c r="B704" s="289">
        <v>0</v>
      </c>
    </row>
    <row r="705" spans="1:2" ht="21.75" customHeight="1">
      <c r="A705" s="293" t="s">
        <v>698</v>
      </c>
      <c r="B705" s="289">
        <v>1356</v>
      </c>
    </row>
    <row r="706" spans="1:2" ht="21.75" customHeight="1">
      <c r="A706" s="293" t="s">
        <v>699</v>
      </c>
      <c r="B706" s="289">
        <v>0</v>
      </c>
    </row>
    <row r="707" spans="1:2" ht="21.75" customHeight="1">
      <c r="A707" s="293" t="s">
        <v>700</v>
      </c>
      <c r="B707" s="289">
        <v>0</v>
      </c>
    </row>
    <row r="708" spans="1:2" ht="21.75" customHeight="1">
      <c r="A708" s="293" t="s">
        <v>701</v>
      </c>
      <c r="B708" s="289">
        <v>0</v>
      </c>
    </row>
    <row r="709" spans="1:2" ht="21.75" customHeight="1">
      <c r="A709" s="293" t="s">
        <v>702</v>
      </c>
      <c r="B709" s="289">
        <v>0</v>
      </c>
    </row>
    <row r="710" spans="1:2" ht="21.75" customHeight="1">
      <c r="A710" s="293" t="s">
        <v>703</v>
      </c>
      <c r="B710" s="289">
        <v>2097</v>
      </c>
    </row>
    <row r="711" spans="1:2" ht="21.75" customHeight="1">
      <c r="A711" s="293" t="s">
        <v>704</v>
      </c>
      <c r="B711" s="289">
        <v>1951</v>
      </c>
    </row>
    <row r="712" spans="1:2" ht="21.75" customHeight="1">
      <c r="A712" s="293" t="s">
        <v>705</v>
      </c>
      <c r="B712" s="289">
        <v>1184</v>
      </c>
    </row>
    <row r="713" spans="1:2" ht="21.75" customHeight="1">
      <c r="A713" s="293" t="s">
        <v>706</v>
      </c>
      <c r="B713" s="289">
        <v>110</v>
      </c>
    </row>
    <row r="714" spans="1:2" ht="21.75" customHeight="1">
      <c r="A714" s="292" t="s">
        <v>707</v>
      </c>
      <c r="B714" s="289">
        <f>SUM(B715:B716)</f>
        <v>238</v>
      </c>
    </row>
    <row r="715" spans="1:2" ht="21.75" customHeight="1">
      <c r="A715" s="293" t="s">
        <v>708</v>
      </c>
      <c r="B715" s="289">
        <v>238</v>
      </c>
    </row>
    <row r="716" spans="1:2" ht="21.75" customHeight="1">
      <c r="A716" s="293" t="s">
        <v>709</v>
      </c>
      <c r="B716" s="289">
        <v>0</v>
      </c>
    </row>
    <row r="717" spans="1:2" ht="21.75" customHeight="1">
      <c r="A717" s="292" t="s">
        <v>710</v>
      </c>
      <c r="B717" s="289">
        <f>SUM(B718:B720)</f>
        <v>6500</v>
      </c>
    </row>
    <row r="718" spans="1:2" ht="21.75" customHeight="1">
      <c r="A718" s="293" t="s">
        <v>711</v>
      </c>
      <c r="B718" s="289">
        <v>0</v>
      </c>
    </row>
    <row r="719" spans="1:2" ht="21.75" customHeight="1">
      <c r="A719" s="293" t="s">
        <v>712</v>
      </c>
      <c r="B719" s="289">
        <v>5317</v>
      </c>
    </row>
    <row r="720" spans="1:2" ht="21.75" customHeight="1">
      <c r="A720" s="293" t="s">
        <v>713</v>
      </c>
      <c r="B720" s="289">
        <v>1183</v>
      </c>
    </row>
    <row r="721" spans="1:2" ht="21.75" customHeight="1">
      <c r="A721" s="292" t="s">
        <v>714</v>
      </c>
      <c r="B721" s="289">
        <f>SUM(B722:B725)</f>
        <v>15234</v>
      </c>
    </row>
    <row r="722" spans="1:2" ht="21.75" customHeight="1">
      <c r="A722" s="293" t="s">
        <v>715</v>
      </c>
      <c r="B722" s="289">
        <v>2604</v>
      </c>
    </row>
    <row r="723" spans="1:2" ht="21.75" customHeight="1">
      <c r="A723" s="293" t="s">
        <v>716</v>
      </c>
      <c r="B723" s="289">
        <v>8415</v>
      </c>
    </row>
    <row r="724" spans="1:2" ht="21.75" customHeight="1">
      <c r="A724" s="293" t="s">
        <v>717</v>
      </c>
      <c r="B724" s="289">
        <v>300</v>
      </c>
    </row>
    <row r="725" spans="1:2" ht="21.75" customHeight="1">
      <c r="A725" s="293" t="s">
        <v>718</v>
      </c>
      <c r="B725" s="289">
        <v>3915</v>
      </c>
    </row>
    <row r="726" spans="1:2" ht="21.75" customHeight="1">
      <c r="A726" s="292" t="s">
        <v>719</v>
      </c>
      <c r="B726" s="289">
        <f>SUM(B727:B729)</f>
        <v>1051</v>
      </c>
    </row>
    <row r="727" spans="1:2" ht="21.75" customHeight="1">
      <c r="A727" s="293" t="s">
        <v>720</v>
      </c>
      <c r="B727" s="289">
        <v>0</v>
      </c>
    </row>
    <row r="728" spans="1:2" ht="21.75" customHeight="1">
      <c r="A728" s="293" t="s">
        <v>721</v>
      </c>
      <c r="B728" s="289">
        <v>1051</v>
      </c>
    </row>
    <row r="729" spans="1:2" ht="21.75" customHeight="1">
      <c r="A729" s="293" t="s">
        <v>722</v>
      </c>
      <c r="B729" s="289">
        <v>0</v>
      </c>
    </row>
    <row r="730" spans="1:2" ht="21.75" customHeight="1">
      <c r="A730" s="292" t="s">
        <v>723</v>
      </c>
      <c r="B730" s="289">
        <f>SUM(B731:B733)</f>
        <v>1860</v>
      </c>
    </row>
    <row r="731" spans="1:2" ht="21.75" customHeight="1">
      <c r="A731" s="293" t="s">
        <v>724</v>
      </c>
      <c r="B731" s="289">
        <v>1791</v>
      </c>
    </row>
    <row r="732" spans="1:2" ht="21.75" customHeight="1">
      <c r="A732" s="293" t="s">
        <v>725</v>
      </c>
      <c r="B732" s="289">
        <v>0</v>
      </c>
    </row>
    <row r="733" spans="1:2" ht="21.75" customHeight="1">
      <c r="A733" s="293" t="s">
        <v>726</v>
      </c>
      <c r="B733" s="289">
        <v>69</v>
      </c>
    </row>
    <row r="734" spans="1:2" ht="21.75" customHeight="1">
      <c r="A734" s="292" t="s">
        <v>727</v>
      </c>
      <c r="B734" s="289">
        <f>SUM(B735:B736)</f>
        <v>2</v>
      </c>
    </row>
    <row r="735" spans="1:2" ht="21.75" customHeight="1">
      <c r="A735" s="293" t="s">
        <v>728</v>
      </c>
      <c r="B735" s="289">
        <v>2</v>
      </c>
    </row>
    <row r="736" spans="1:2" ht="21.75" customHeight="1">
      <c r="A736" s="293" t="s">
        <v>729</v>
      </c>
      <c r="B736" s="289">
        <v>0</v>
      </c>
    </row>
    <row r="737" spans="1:2" ht="21.75" customHeight="1">
      <c r="A737" s="292" t="s">
        <v>730</v>
      </c>
      <c r="B737" s="289">
        <f>SUM(B738:B745)</f>
        <v>870</v>
      </c>
    </row>
    <row r="738" spans="1:2" ht="21.75" customHeight="1">
      <c r="A738" s="293" t="s">
        <v>196</v>
      </c>
      <c r="B738" s="289">
        <v>515</v>
      </c>
    </row>
    <row r="739" spans="1:2" ht="21.75" customHeight="1">
      <c r="A739" s="293" t="s">
        <v>197</v>
      </c>
      <c r="B739" s="289">
        <v>24</v>
      </c>
    </row>
    <row r="740" spans="1:2" ht="21.75" customHeight="1">
      <c r="A740" s="293" t="s">
        <v>198</v>
      </c>
      <c r="B740" s="289">
        <v>0</v>
      </c>
    </row>
    <row r="741" spans="1:2" ht="21.75" customHeight="1">
      <c r="A741" s="293" t="s">
        <v>237</v>
      </c>
      <c r="B741" s="289">
        <v>0</v>
      </c>
    </row>
    <row r="742" spans="1:2" ht="21.75" customHeight="1">
      <c r="A742" s="293" t="s">
        <v>731</v>
      </c>
      <c r="B742" s="289">
        <v>0</v>
      </c>
    </row>
    <row r="743" spans="1:2" ht="21.75" customHeight="1">
      <c r="A743" s="293" t="s">
        <v>732</v>
      </c>
      <c r="B743" s="289">
        <v>49</v>
      </c>
    </row>
    <row r="744" spans="1:2" ht="21.75" customHeight="1">
      <c r="A744" s="293" t="s">
        <v>205</v>
      </c>
      <c r="B744" s="289">
        <v>52</v>
      </c>
    </row>
    <row r="745" spans="1:2" ht="21.75" customHeight="1">
      <c r="A745" s="293" t="s">
        <v>733</v>
      </c>
      <c r="B745" s="289">
        <v>230</v>
      </c>
    </row>
    <row r="746" spans="1:2" ht="21.75" customHeight="1">
      <c r="A746" s="292" t="s">
        <v>734</v>
      </c>
      <c r="B746" s="289">
        <f>B747</f>
        <v>97</v>
      </c>
    </row>
    <row r="747" spans="1:2" ht="21.75" customHeight="1">
      <c r="A747" s="293" t="s">
        <v>735</v>
      </c>
      <c r="B747" s="289">
        <v>97</v>
      </c>
    </row>
    <row r="748" spans="1:2" ht="21.75" customHeight="1">
      <c r="A748" s="292" t="s">
        <v>736</v>
      </c>
      <c r="B748" s="289">
        <f>B749</f>
        <v>382</v>
      </c>
    </row>
    <row r="749" spans="1:2" ht="21.75" customHeight="1">
      <c r="A749" s="293" t="s">
        <v>737</v>
      </c>
      <c r="B749" s="289">
        <v>382</v>
      </c>
    </row>
    <row r="750" spans="1:2" ht="21.75" customHeight="1">
      <c r="A750" s="292" t="s">
        <v>738</v>
      </c>
      <c r="B750" s="289">
        <f>SUM(B751,B761,B765,B774,B781,B788,B794,B797,B800,B802,B804,B810,B812,B814,B825)</f>
        <v>25308</v>
      </c>
    </row>
    <row r="751" spans="1:2" ht="21.75" customHeight="1">
      <c r="A751" s="292" t="s">
        <v>739</v>
      </c>
      <c r="B751" s="289">
        <f>SUM(B752:B760)</f>
        <v>1119</v>
      </c>
    </row>
    <row r="752" spans="1:2" ht="21.75" customHeight="1">
      <c r="A752" s="293" t="s">
        <v>196</v>
      </c>
      <c r="B752" s="289">
        <v>608</v>
      </c>
    </row>
    <row r="753" spans="1:2" ht="21.75" customHeight="1">
      <c r="A753" s="293" t="s">
        <v>197</v>
      </c>
      <c r="B753" s="289">
        <v>0</v>
      </c>
    </row>
    <row r="754" spans="1:2" ht="21.75" customHeight="1">
      <c r="A754" s="293" t="s">
        <v>198</v>
      </c>
      <c r="B754" s="289">
        <v>0</v>
      </c>
    </row>
    <row r="755" spans="1:2" ht="21.75" customHeight="1">
      <c r="A755" s="293" t="s">
        <v>740</v>
      </c>
      <c r="B755" s="289">
        <v>5</v>
      </c>
    </row>
    <row r="756" spans="1:2" ht="21.75" customHeight="1">
      <c r="A756" s="293" t="s">
        <v>741</v>
      </c>
      <c r="B756" s="289">
        <v>0</v>
      </c>
    </row>
    <row r="757" spans="1:2" ht="21.75" customHeight="1">
      <c r="A757" s="293" t="s">
        <v>742</v>
      </c>
      <c r="B757" s="289">
        <v>0</v>
      </c>
    </row>
    <row r="758" spans="1:2" ht="21.75" customHeight="1">
      <c r="A758" s="293" t="s">
        <v>743</v>
      </c>
      <c r="B758" s="289">
        <v>20</v>
      </c>
    </row>
    <row r="759" spans="1:2" ht="21.75" customHeight="1">
      <c r="A759" s="293" t="s">
        <v>744</v>
      </c>
      <c r="B759" s="289">
        <v>0</v>
      </c>
    </row>
    <row r="760" spans="1:2" ht="21.75" customHeight="1">
      <c r="A760" s="293" t="s">
        <v>745</v>
      </c>
      <c r="B760" s="289">
        <v>486</v>
      </c>
    </row>
    <row r="761" spans="1:2" ht="21.75" customHeight="1">
      <c r="A761" s="292" t="s">
        <v>746</v>
      </c>
      <c r="B761" s="289">
        <f>SUM(B762:B764)</f>
        <v>0</v>
      </c>
    </row>
    <row r="762" spans="1:2" ht="21.75" customHeight="1">
      <c r="A762" s="293" t="s">
        <v>747</v>
      </c>
      <c r="B762" s="289">
        <v>0</v>
      </c>
    </row>
    <row r="763" spans="1:2" ht="21.75" customHeight="1">
      <c r="A763" s="293" t="s">
        <v>748</v>
      </c>
      <c r="B763" s="289">
        <v>0</v>
      </c>
    </row>
    <row r="764" spans="1:2" ht="21.75" customHeight="1">
      <c r="A764" s="293" t="s">
        <v>749</v>
      </c>
      <c r="B764" s="289">
        <v>0</v>
      </c>
    </row>
    <row r="765" spans="1:2" ht="21.75" customHeight="1">
      <c r="A765" s="292" t="s">
        <v>750</v>
      </c>
      <c r="B765" s="289">
        <f>SUM(B766:B773)</f>
        <v>3702</v>
      </c>
    </row>
    <row r="766" spans="1:2" ht="21.75" customHeight="1">
      <c r="A766" s="293" t="s">
        <v>751</v>
      </c>
      <c r="B766" s="289">
        <v>317</v>
      </c>
    </row>
    <row r="767" spans="1:2" ht="21.75" customHeight="1">
      <c r="A767" s="293" t="s">
        <v>752</v>
      </c>
      <c r="B767" s="289">
        <v>849</v>
      </c>
    </row>
    <row r="768" spans="1:2" ht="21.75" customHeight="1">
      <c r="A768" s="293" t="s">
        <v>753</v>
      </c>
      <c r="B768" s="289">
        <v>0</v>
      </c>
    </row>
    <row r="769" spans="1:2" ht="21.75" customHeight="1">
      <c r="A769" s="293" t="s">
        <v>754</v>
      </c>
      <c r="B769" s="289">
        <v>969</v>
      </c>
    </row>
    <row r="770" spans="1:2" ht="21.75" customHeight="1">
      <c r="A770" s="293" t="s">
        <v>755</v>
      </c>
      <c r="B770" s="289">
        <v>0</v>
      </c>
    </row>
    <row r="771" spans="1:2" ht="21.75" customHeight="1">
      <c r="A771" s="293" t="s">
        <v>756</v>
      </c>
      <c r="B771" s="289">
        <v>0</v>
      </c>
    </row>
    <row r="772" spans="1:2" ht="21.75" customHeight="1">
      <c r="A772" s="293" t="s">
        <v>757</v>
      </c>
      <c r="B772" s="289">
        <v>1458</v>
      </c>
    </row>
    <row r="773" spans="1:2" ht="21.75" customHeight="1">
      <c r="A773" s="293" t="s">
        <v>758</v>
      </c>
      <c r="B773" s="289">
        <v>109</v>
      </c>
    </row>
    <row r="774" spans="1:2" ht="21.75" customHeight="1">
      <c r="A774" s="292" t="s">
        <v>759</v>
      </c>
      <c r="B774" s="289">
        <f>SUM(B775:B780)</f>
        <v>784</v>
      </c>
    </row>
    <row r="775" spans="1:2" ht="21.75" customHeight="1">
      <c r="A775" s="293" t="s">
        <v>760</v>
      </c>
      <c r="B775" s="289">
        <v>632</v>
      </c>
    </row>
    <row r="776" spans="1:2" ht="21.75" customHeight="1">
      <c r="A776" s="293" t="s">
        <v>761</v>
      </c>
      <c r="B776" s="289">
        <v>82</v>
      </c>
    </row>
    <row r="777" spans="1:2" ht="21.75" customHeight="1">
      <c r="A777" s="293" t="s">
        <v>762</v>
      </c>
      <c r="B777" s="289">
        <v>0</v>
      </c>
    </row>
    <row r="778" spans="1:2" ht="21.75" customHeight="1">
      <c r="A778" s="293" t="s">
        <v>763</v>
      </c>
      <c r="B778" s="289">
        <v>0</v>
      </c>
    </row>
    <row r="779" spans="1:2" ht="21.75" customHeight="1">
      <c r="A779" s="293" t="s">
        <v>764</v>
      </c>
      <c r="B779" s="289">
        <v>70</v>
      </c>
    </row>
    <row r="780" spans="1:2" ht="21.75" customHeight="1">
      <c r="A780" s="293" t="s">
        <v>765</v>
      </c>
      <c r="B780" s="289">
        <v>0</v>
      </c>
    </row>
    <row r="781" spans="1:2" ht="21.75" customHeight="1">
      <c r="A781" s="292" t="s">
        <v>766</v>
      </c>
      <c r="B781" s="289">
        <f>SUM(B782:B787)</f>
        <v>693</v>
      </c>
    </row>
    <row r="782" spans="1:2" ht="21.75" customHeight="1">
      <c r="A782" s="293" t="s">
        <v>767</v>
      </c>
      <c r="B782" s="289">
        <v>308</v>
      </c>
    </row>
    <row r="783" spans="1:2" ht="21.75" customHeight="1">
      <c r="A783" s="293" t="s">
        <v>768</v>
      </c>
      <c r="B783" s="289">
        <v>25</v>
      </c>
    </row>
    <row r="784" spans="1:2" ht="21.75" customHeight="1">
      <c r="A784" s="293" t="s">
        <v>769</v>
      </c>
      <c r="B784" s="289">
        <v>11</v>
      </c>
    </row>
    <row r="785" spans="1:2" ht="21.75" customHeight="1">
      <c r="A785" s="293" t="s">
        <v>770</v>
      </c>
      <c r="B785" s="289">
        <v>0</v>
      </c>
    </row>
    <row r="786" spans="1:2" ht="21.75" customHeight="1">
      <c r="A786" s="293" t="s">
        <v>771</v>
      </c>
      <c r="B786" s="289">
        <v>349</v>
      </c>
    </row>
    <row r="787" spans="1:2" ht="21.75" customHeight="1">
      <c r="A787" s="293" t="s">
        <v>772</v>
      </c>
      <c r="B787" s="289">
        <v>0</v>
      </c>
    </row>
    <row r="788" spans="1:2" ht="21.75" customHeight="1">
      <c r="A788" s="292" t="s">
        <v>773</v>
      </c>
      <c r="B788" s="289">
        <f>SUM(B789:B793)</f>
        <v>8092</v>
      </c>
    </row>
    <row r="789" spans="1:2" ht="21.75" customHeight="1">
      <c r="A789" s="293" t="s">
        <v>774</v>
      </c>
      <c r="B789" s="289">
        <v>3342</v>
      </c>
    </row>
    <row r="790" spans="1:2" ht="21.75" customHeight="1">
      <c r="A790" s="293" t="s">
        <v>775</v>
      </c>
      <c r="B790" s="289">
        <v>0</v>
      </c>
    </row>
    <row r="791" spans="1:2" ht="21.75" customHeight="1">
      <c r="A791" s="293" t="s">
        <v>776</v>
      </c>
      <c r="B791" s="289">
        <v>0</v>
      </c>
    </row>
    <row r="792" spans="1:2" ht="21.75" customHeight="1">
      <c r="A792" s="293" t="s">
        <v>777</v>
      </c>
      <c r="B792" s="289">
        <v>4668</v>
      </c>
    </row>
    <row r="793" spans="1:2" ht="21.75" customHeight="1">
      <c r="A793" s="293" t="s">
        <v>778</v>
      </c>
      <c r="B793" s="289">
        <v>82</v>
      </c>
    </row>
    <row r="794" spans="1:2" ht="21.75" customHeight="1">
      <c r="A794" s="292" t="s">
        <v>779</v>
      </c>
      <c r="B794" s="289">
        <f>SUM(B795:B796)</f>
        <v>0</v>
      </c>
    </row>
    <row r="795" spans="1:2" ht="21.75" customHeight="1">
      <c r="A795" s="293" t="s">
        <v>780</v>
      </c>
      <c r="B795" s="289">
        <v>0</v>
      </c>
    </row>
    <row r="796" spans="1:2" ht="21.75" customHeight="1">
      <c r="A796" s="293" t="s">
        <v>781</v>
      </c>
      <c r="B796" s="289">
        <v>0</v>
      </c>
    </row>
    <row r="797" spans="1:2" ht="21.75" customHeight="1">
      <c r="A797" s="292" t="s">
        <v>782</v>
      </c>
      <c r="B797" s="289">
        <f>SUM(B798:B799)</f>
        <v>0</v>
      </c>
    </row>
    <row r="798" spans="1:2" ht="21.75" customHeight="1">
      <c r="A798" s="293" t="s">
        <v>783</v>
      </c>
      <c r="B798" s="289">
        <v>0</v>
      </c>
    </row>
    <row r="799" spans="1:2" ht="21.75" customHeight="1">
      <c r="A799" s="293" t="s">
        <v>784</v>
      </c>
      <c r="B799" s="289">
        <v>0</v>
      </c>
    </row>
    <row r="800" spans="1:2" ht="21.75" customHeight="1">
      <c r="A800" s="292" t="s">
        <v>785</v>
      </c>
      <c r="B800" s="289">
        <f>B801</f>
        <v>0</v>
      </c>
    </row>
    <row r="801" spans="1:2" ht="21.75" customHeight="1">
      <c r="A801" s="293" t="s">
        <v>786</v>
      </c>
      <c r="B801" s="289">
        <v>0</v>
      </c>
    </row>
    <row r="802" spans="1:2" ht="21.75" customHeight="1">
      <c r="A802" s="292" t="s">
        <v>787</v>
      </c>
      <c r="B802" s="289">
        <f>B803</f>
        <v>0</v>
      </c>
    </row>
    <row r="803" spans="1:2" ht="21.75" customHeight="1">
      <c r="A803" s="293" t="s">
        <v>788</v>
      </c>
      <c r="B803" s="289">
        <v>0</v>
      </c>
    </row>
    <row r="804" spans="1:2" ht="21.75" customHeight="1">
      <c r="A804" s="292" t="s">
        <v>789</v>
      </c>
      <c r="B804" s="289">
        <f>SUM(B805:B809)</f>
        <v>10</v>
      </c>
    </row>
    <row r="805" spans="1:2" ht="21.75" customHeight="1">
      <c r="A805" s="293" t="s">
        <v>790</v>
      </c>
      <c r="B805" s="289">
        <v>0</v>
      </c>
    </row>
    <row r="806" spans="1:2" ht="21.75" customHeight="1">
      <c r="A806" s="293" t="s">
        <v>791</v>
      </c>
      <c r="B806" s="289">
        <v>10</v>
      </c>
    </row>
    <row r="807" spans="1:2" ht="21.75" customHeight="1">
      <c r="A807" s="293" t="s">
        <v>792</v>
      </c>
      <c r="B807" s="289">
        <v>0</v>
      </c>
    </row>
    <row r="808" spans="1:2" ht="21.75" customHeight="1">
      <c r="A808" s="293" t="s">
        <v>793</v>
      </c>
      <c r="B808" s="289">
        <v>0</v>
      </c>
    </row>
    <row r="809" spans="1:2" ht="21.75" customHeight="1">
      <c r="A809" s="293" t="s">
        <v>794</v>
      </c>
      <c r="B809" s="289">
        <v>0</v>
      </c>
    </row>
    <row r="810" spans="1:2" ht="21.75" customHeight="1">
      <c r="A810" s="292" t="s">
        <v>795</v>
      </c>
      <c r="B810" s="289">
        <f>B811</f>
        <v>0</v>
      </c>
    </row>
    <row r="811" spans="1:2" ht="21.75" customHeight="1">
      <c r="A811" s="293" t="s">
        <v>796</v>
      </c>
      <c r="B811" s="289">
        <v>0</v>
      </c>
    </row>
    <row r="812" spans="1:2" ht="21.75" customHeight="1">
      <c r="A812" s="292" t="s">
        <v>797</v>
      </c>
      <c r="B812" s="289">
        <f>B813</f>
        <v>0</v>
      </c>
    </row>
    <row r="813" spans="1:2" ht="21.75" customHeight="1">
      <c r="A813" s="293" t="s">
        <v>798</v>
      </c>
      <c r="B813" s="289">
        <v>0</v>
      </c>
    </row>
    <row r="814" spans="1:2" ht="21.75" customHeight="1">
      <c r="A814" s="292" t="s">
        <v>799</v>
      </c>
      <c r="B814" s="289">
        <f>SUM(B815:B824)</f>
        <v>0</v>
      </c>
    </row>
    <row r="815" spans="1:2" ht="21.75" customHeight="1">
      <c r="A815" s="293" t="s">
        <v>196</v>
      </c>
      <c r="B815" s="289">
        <v>0</v>
      </c>
    </row>
    <row r="816" spans="1:2" ht="21.75" customHeight="1">
      <c r="A816" s="293" t="s">
        <v>197</v>
      </c>
      <c r="B816" s="289">
        <v>0</v>
      </c>
    </row>
    <row r="817" spans="1:2" ht="21.75" customHeight="1">
      <c r="A817" s="293" t="s">
        <v>198</v>
      </c>
      <c r="B817" s="289">
        <v>0</v>
      </c>
    </row>
    <row r="818" spans="1:2" ht="21.75" customHeight="1">
      <c r="A818" s="293" t="s">
        <v>800</v>
      </c>
      <c r="B818" s="289">
        <v>0</v>
      </c>
    </row>
    <row r="819" spans="1:2" ht="21.75" customHeight="1">
      <c r="A819" s="293" t="s">
        <v>801</v>
      </c>
      <c r="B819" s="289">
        <v>0</v>
      </c>
    </row>
    <row r="820" spans="1:2" ht="21.75" customHeight="1">
      <c r="A820" s="293" t="s">
        <v>802</v>
      </c>
      <c r="B820" s="289">
        <v>0</v>
      </c>
    </row>
    <row r="821" spans="1:2" ht="21.75" customHeight="1">
      <c r="A821" s="293" t="s">
        <v>237</v>
      </c>
      <c r="B821" s="289">
        <v>0</v>
      </c>
    </row>
    <row r="822" spans="1:2" ht="21.75" customHeight="1">
      <c r="A822" s="293" t="s">
        <v>803</v>
      </c>
      <c r="B822" s="289">
        <v>0</v>
      </c>
    </row>
    <row r="823" spans="1:2" ht="21.75" customHeight="1">
      <c r="A823" s="293" t="s">
        <v>205</v>
      </c>
      <c r="B823" s="289">
        <v>0</v>
      </c>
    </row>
    <row r="824" spans="1:2" ht="21.75" customHeight="1">
      <c r="A824" s="293" t="s">
        <v>804</v>
      </c>
      <c r="B824" s="289">
        <v>0</v>
      </c>
    </row>
    <row r="825" spans="1:2" ht="21.75" customHeight="1">
      <c r="A825" s="292" t="s">
        <v>805</v>
      </c>
      <c r="B825" s="289">
        <f>B826</f>
        <v>10908</v>
      </c>
    </row>
    <row r="826" spans="1:2" ht="21.75" customHeight="1">
      <c r="A826" s="293" t="s">
        <v>806</v>
      </c>
      <c r="B826" s="289">
        <v>10908</v>
      </c>
    </row>
    <row r="827" spans="1:2" ht="21.75" customHeight="1">
      <c r="A827" s="292" t="s">
        <v>807</v>
      </c>
      <c r="B827" s="289">
        <f>SUM(B828,B839,B841,B844,B846,B848)</f>
        <v>18698</v>
      </c>
    </row>
    <row r="828" spans="1:2" ht="21.75" customHeight="1">
      <c r="A828" s="292" t="s">
        <v>808</v>
      </c>
      <c r="B828" s="289">
        <f>SUM(B829:B838)</f>
        <v>6618</v>
      </c>
    </row>
    <row r="829" spans="1:2" ht="21.75" customHeight="1">
      <c r="A829" s="293" t="s">
        <v>196</v>
      </c>
      <c r="B829" s="289">
        <v>2030</v>
      </c>
    </row>
    <row r="830" spans="1:2" ht="21.75" customHeight="1">
      <c r="A830" s="293" t="s">
        <v>197</v>
      </c>
      <c r="B830" s="289">
        <v>0</v>
      </c>
    </row>
    <row r="831" spans="1:2" ht="21.75" customHeight="1">
      <c r="A831" s="293" t="s">
        <v>198</v>
      </c>
      <c r="B831" s="289">
        <v>0</v>
      </c>
    </row>
    <row r="832" spans="1:2" ht="21.75" customHeight="1">
      <c r="A832" s="293" t="s">
        <v>809</v>
      </c>
      <c r="B832" s="289">
        <v>0</v>
      </c>
    </row>
    <row r="833" spans="1:2" ht="21.75" customHeight="1">
      <c r="A833" s="293" t="s">
        <v>810</v>
      </c>
      <c r="B833" s="289">
        <v>0</v>
      </c>
    </row>
    <row r="834" spans="1:2" ht="21.75" customHeight="1">
      <c r="A834" s="293" t="s">
        <v>811</v>
      </c>
      <c r="B834" s="289">
        <v>283</v>
      </c>
    </row>
    <row r="835" spans="1:2" ht="21.75" customHeight="1">
      <c r="A835" s="293" t="s">
        <v>812</v>
      </c>
      <c r="B835" s="289">
        <v>0</v>
      </c>
    </row>
    <row r="836" spans="1:2" ht="21.75" customHeight="1">
      <c r="A836" s="293" t="s">
        <v>813</v>
      </c>
      <c r="B836" s="289">
        <v>0</v>
      </c>
    </row>
    <row r="837" spans="1:2" ht="21.75" customHeight="1">
      <c r="A837" s="293" t="s">
        <v>814</v>
      </c>
      <c r="B837" s="289">
        <v>0</v>
      </c>
    </row>
    <row r="838" spans="1:2" ht="21.75" customHeight="1">
      <c r="A838" s="293" t="s">
        <v>815</v>
      </c>
      <c r="B838" s="289">
        <v>4305</v>
      </c>
    </row>
    <row r="839" spans="1:2" ht="21.75" customHeight="1">
      <c r="A839" s="292" t="s">
        <v>816</v>
      </c>
      <c r="B839" s="289">
        <f>B840</f>
        <v>30</v>
      </c>
    </row>
    <row r="840" spans="1:2" ht="21.75" customHeight="1">
      <c r="A840" s="293" t="s">
        <v>817</v>
      </c>
      <c r="B840" s="289">
        <v>30</v>
      </c>
    </row>
    <row r="841" spans="1:2" ht="21.75" customHeight="1">
      <c r="A841" s="292" t="s">
        <v>818</v>
      </c>
      <c r="B841" s="289">
        <f>SUM(B842:B843)</f>
        <v>3630</v>
      </c>
    </row>
    <row r="842" spans="1:2" ht="21.75" customHeight="1">
      <c r="A842" s="293" t="s">
        <v>819</v>
      </c>
      <c r="B842" s="289">
        <v>1317</v>
      </c>
    </row>
    <row r="843" spans="1:2" ht="21.75" customHeight="1">
      <c r="A843" s="293" t="s">
        <v>820</v>
      </c>
      <c r="B843" s="289">
        <v>2313</v>
      </c>
    </row>
    <row r="844" spans="1:2" ht="21.75" customHeight="1">
      <c r="A844" s="292" t="s">
        <v>821</v>
      </c>
      <c r="B844" s="289">
        <f aca="true" t="shared" si="0" ref="B844:B848">B845</f>
        <v>810</v>
      </c>
    </row>
    <row r="845" spans="1:2" ht="21.75" customHeight="1">
      <c r="A845" s="293" t="s">
        <v>822</v>
      </c>
      <c r="B845" s="289">
        <v>810</v>
      </c>
    </row>
    <row r="846" spans="1:2" ht="21.75" customHeight="1">
      <c r="A846" s="292" t="s">
        <v>823</v>
      </c>
      <c r="B846" s="289">
        <f t="shared" si="0"/>
        <v>0</v>
      </c>
    </row>
    <row r="847" spans="1:2" ht="21.75" customHeight="1">
      <c r="A847" s="293" t="s">
        <v>824</v>
      </c>
      <c r="B847" s="289">
        <v>0</v>
      </c>
    </row>
    <row r="848" spans="1:2" ht="21.75" customHeight="1">
      <c r="A848" s="292" t="s">
        <v>825</v>
      </c>
      <c r="B848" s="289">
        <f t="shared" si="0"/>
        <v>7610</v>
      </c>
    </row>
    <row r="849" spans="1:2" ht="21.75" customHeight="1">
      <c r="A849" s="293" t="s">
        <v>826</v>
      </c>
      <c r="B849" s="289">
        <v>7610</v>
      </c>
    </row>
    <row r="850" spans="1:2" ht="21.75" customHeight="1">
      <c r="A850" s="292" t="s">
        <v>827</v>
      </c>
      <c r="B850" s="289">
        <f>SUM(B851,B877,B899,B927,B938,B945,B951,B954)</f>
        <v>109712</v>
      </c>
    </row>
    <row r="851" spans="1:2" ht="21.75" customHeight="1">
      <c r="A851" s="292" t="s">
        <v>828</v>
      </c>
      <c r="B851" s="289">
        <f>SUM(B852:B876)</f>
        <v>49821</v>
      </c>
    </row>
    <row r="852" spans="1:2" ht="21.75" customHeight="1">
      <c r="A852" s="293" t="s">
        <v>196</v>
      </c>
      <c r="B852" s="289">
        <v>1967</v>
      </c>
    </row>
    <row r="853" spans="1:2" ht="21.75" customHeight="1">
      <c r="A853" s="293" t="s">
        <v>197</v>
      </c>
      <c r="B853" s="289">
        <v>51</v>
      </c>
    </row>
    <row r="854" spans="1:2" ht="21.75" customHeight="1">
      <c r="A854" s="293" t="s">
        <v>198</v>
      </c>
      <c r="B854" s="289">
        <v>0</v>
      </c>
    </row>
    <row r="855" spans="1:2" ht="21.75" customHeight="1">
      <c r="A855" s="293" t="s">
        <v>205</v>
      </c>
      <c r="B855" s="289">
        <v>11390</v>
      </c>
    </row>
    <row r="856" spans="1:2" ht="21.75" customHeight="1">
      <c r="A856" s="293" t="s">
        <v>829</v>
      </c>
      <c r="B856" s="289">
        <v>0</v>
      </c>
    </row>
    <row r="857" spans="1:2" ht="21.75" customHeight="1">
      <c r="A857" s="293" t="s">
        <v>830</v>
      </c>
      <c r="B857" s="289">
        <v>382</v>
      </c>
    </row>
    <row r="858" spans="1:2" ht="21.75" customHeight="1">
      <c r="A858" s="293" t="s">
        <v>831</v>
      </c>
      <c r="B858" s="289">
        <v>275</v>
      </c>
    </row>
    <row r="859" spans="1:2" ht="21.75" customHeight="1">
      <c r="A859" s="293" t="s">
        <v>832</v>
      </c>
      <c r="B859" s="289">
        <v>45</v>
      </c>
    </row>
    <row r="860" spans="1:2" ht="21.75" customHeight="1">
      <c r="A860" s="293" t="s">
        <v>833</v>
      </c>
      <c r="B860" s="289">
        <v>3</v>
      </c>
    </row>
    <row r="861" spans="1:2" ht="21.75" customHeight="1">
      <c r="A861" s="293" t="s">
        <v>834</v>
      </c>
      <c r="B861" s="289">
        <v>0</v>
      </c>
    </row>
    <row r="862" spans="1:2" ht="21.75" customHeight="1">
      <c r="A862" s="293" t="s">
        <v>835</v>
      </c>
      <c r="B862" s="289">
        <v>15</v>
      </c>
    </row>
    <row r="863" spans="1:2" ht="21.75" customHeight="1">
      <c r="A863" s="293" t="s">
        <v>836</v>
      </c>
      <c r="B863" s="289">
        <v>0</v>
      </c>
    </row>
    <row r="864" spans="1:2" ht="21.75" customHeight="1">
      <c r="A864" s="293" t="s">
        <v>837</v>
      </c>
      <c r="B864" s="289">
        <v>33</v>
      </c>
    </row>
    <row r="865" spans="1:2" ht="21.75" customHeight="1">
      <c r="A865" s="293" t="s">
        <v>838</v>
      </c>
      <c r="B865" s="289">
        <v>0</v>
      </c>
    </row>
    <row r="866" spans="1:2" ht="21.75" customHeight="1">
      <c r="A866" s="293" t="s">
        <v>839</v>
      </c>
      <c r="B866" s="289">
        <v>0</v>
      </c>
    </row>
    <row r="867" spans="1:2" ht="21.75" customHeight="1">
      <c r="A867" s="293" t="s">
        <v>840</v>
      </c>
      <c r="B867" s="289">
        <v>15015</v>
      </c>
    </row>
    <row r="868" spans="1:2" ht="21.75" customHeight="1">
      <c r="A868" s="293" t="s">
        <v>841</v>
      </c>
      <c r="B868" s="289">
        <v>368</v>
      </c>
    </row>
    <row r="869" spans="1:2" ht="21.75" customHeight="1">
      <c r="A869" s="293" t="s">
        <v>842</v>
      </c>
      <c r="B869" s="289">
        <v>77</v>
      </c>
    </row>
    <row r="870" spans="1:2" ht="21.75" customHeight="1">
      <c r="A870" s="293" t="s">
        <v>843</v>
      </c>
      <c r="B870" s="289">
        <v>3458</v>
      </c>
    </row>
    <row r="871" spans="1:2" ht="21.75" customHeight="1">
      <c r="A871" s="293" t="s">
        <v>844</v>
      </c>
      <c r="B871" s="289">
        <v>2718</v>
      </c>
    </row>
    <row r="872" spans="1:2" ht="21.75" customHeight="1">
      <c r="A872" s="293" t="s">
        <v>845</v>
      </c>
      <c r="B872" s="289">
        <v>906</v>
      </c>
    </row>
    <row r="873" spans="1:2" ht="21.75" customHeight="1">
      <c r="A873" s="293" t="s">
        <v>846</v>
      </c>
      <c r="B873" s="289">
        <v>60</v>
      </c>
    </row>
    <row r="874" spans="1:2" ht="21.75" customHeight="1">
      <c r="A874" s="293" t="s">
        <v>847</v>
      </c>
      <c r="B874" s="289">
        <v>6</v>
      </c>
    </row>
    <row r="875" spans="1:2" ht="21.75" customHeight="1">
      <c r="A875" s="293" t="s">
        <v>848</v>
      </c>
      <c r="B875" s="289">
        <v>12014</v>
      </c>
    </row>
    <row r="876" spans="1:2" ht="21.75" customHeight="1">
      <c r="A876" s="293" t="s">
        <v>849</v>
      </c>
      <c r="B876" s="289">
        <v>1038</v>
      </c>
    </row>
    <row r="877" spans="1:2" ht="21.75" customHeight="1">
      <c r="A877" s="292" t="s">
        <v>850</v>
      </c>
      <c r="B877" s="289">
        <f>SUM(B878:B898)</f>
        <v>6845</v>
      </c>
    </row>
    <row r="878" spans="1:2" ht="21.75" customHeight="1">
      <c r="A878" s="293" t="s">
        <v>196</v>
      </c>
      <c r="B878" s="289">
        <v>546</v>
      </c>
    </row>
    <row r="879" spans="1:2" ht="21.75" customHeight="1">
      <c r="A879" s="293" t="s">
        <v>197</v>
      </c>
      <c r="B879" s="289">
        <v>0</v>
      </c>
    </row>
    <row r="880" spans="1:2" ht="21.75" customHeight="1">
      <c r="A880" s="293" t="s">
        <v>198</v>
      </c>
      <c r="B880" s="289">
        <v>0</v>
      </c>
    </row>
    <row r="881" spans="1:2" ht="21.75" customHeight="1">
      <c r="A881" s="293" t="s">
        <v>851</v>
      </c>
      <c r="B881" s="289">
        <v>1084</v>
      </c>
    </row>
    <row r="882" spans="1:2" ht="21.75" customHeight="1">
      <c r="A882" s="293" t="s">
        <v>852</v>
      </c>
      <c r="B882" s="289">
        <v>1682</v>
      </c>
    </row>
    <row r="883" spans="1:2" ht="21.75" customHeight="1">
      <c r="A883" s="293" t="s">
        <v>853</v>
      </c>
      <c r="B883" s="289">
        <v>0</v>
      </c>
    </row>
    <row r="884" spans="1:2" ht="21.75" customHeight="1">
      <c r="A884" s="293" t="s">
        <v>854</v>
      </c>
      <c r="B884" s="289">
        <v>117</v>
      </c>
    </row>
    <row r="885" spans="1:2" ht="21.75" customHeight="1">
      <c r="A885" s="293" t="s">
        <v>855</v>
      </c>
      <c r="B885" s="289">
        <v>1968</v>
      </c>
    </row>
    <row r="886" spans="1:2" ht="21.75" customHeight="1">
      <c r="A886" s="293" t="s">
        <v>856</v>
      </c>
      <c r="B886" s="289">
        <v>10</v>
      </c>
    </row>
    <row r="887" spans="1:2" ht="21.75" customHeight="1">
      <c r="A887" s="293" t="s">
        <v>857</v>
      </c>
      <c r="B887" s="289">
        <v>283</v>
      </c>
    </row>
    <row r="888" spans="1:2" ht="21.75" customHeight="1">
      <c r="A888" s="293" t="s">
        <v>858</v>
      </c>
      <c r="B888" s="289">
        <v>0</v>
      </c>
    </row>
    <row r="889" spans="1:2" ht="21.75" customHeight="1">
      <c r="A889" s="293" t="s">
        <v>859</v>
      </c>
      <c r="B889" s="289">
        <v>0</v>
      </c>
    </row>
    <row r="890" spans="1:2" ht="21.75" customHeight="1">
      <c r="A890" s="293" t="s">
        <v>860</v>
      </c>
      <c r="B890" s="289">
        <v>0</v>
      </c>
    </row>
    <row r="891" spans="1:2" ht="21.75" customHeight="1">
      <c r="A891" s="293" t="s">
        <v>861</v>
      </c>
      <c r="B891" s="289">
        <v>0</v>
      </c>
    </row>
    <row r="892" spans="1:2" ht="21.75" customHeight="1">
      <c r="A892" s="293" t="s">
        <v>862</v>
      </c>
      <c r="B892" s="289">
        <v>0</v>
      </c>
    </row>
    <row r="893" spans="1:2" ht="21.75" customHeight="1">
      <c r="A893" s="293" t="s">
        <v>863</v>
      </c>
      <c r="B893" s="289">
        <v>15</v>
      </c>
    </row>
    <row r="894" spans="1:2" ht="21.75" customHeight="1">
      <c r="A894" s="293" t="s">
        <v>864</v>
      </c>
      <c r="B894" s="289">
        <v>0</v>
      </c>
    </row>
    <row r="895" spans="1:2" ht="21.75" customHeight="1">
      <c r="A895" s="293" t="s">
        <v>865</v>
      </c>
      <c r="B895" s="289">
        <v>926</v>
      </c>
    </row>
    <row r="896" spans="1:2" ht="21.75" customHeight="1">
      <c r="A896" s="293" t="s">
        <v>866</v>
      </c>
      <c r="B896" s="289">
        <v>0</v>
      </c>
    </row>
    <row r="897" spans="1:2" ht="21.75" customHeight="1">
      <c r="A897" s="293" t="s">
        <v>835</v>
      </c>
      <c r="B897" s="289">
        <v>0</v>
      </c>
    </row>
    <row r="898" spans="1:2" ht="21.75" customHeight="1">
      <c r="A898" s="293" t="s">
        <v>867</v>
      </c>
      <c r="B898" s="289">
        <v>214</v>
      </c>
    </row>
    <row r="899" spans="1:2" ht="21.75" customHeight="1">
      <c r="A899" s="292" t="s">
        <v>868</v>
      </c>
      <c r="B899" s="289">
        <f>SUM(B900:B926)</f>
        <v>17414</v>
      </c>
    </row>
    <row r="900" spans="1:2" ht="21.75" customHeight="1">
      <c r="A900" s="293" t="s">
        <v>196</v>
      </c>
      <c r="B900" s="289">
        <v>746</v>
      </c>
    </row>
    <row r="901" spans="1:2" ht="21.75" customHeight="1">
      <c r="A901" s="293" t="s">
        <v>197</v>
      </c>
      <c r="B901" s="289">
        <v>60</v>
      </c>
    </row>
    <row r="902" spans="1:2" ht="21.75" customHeight="1">
      <c r="A902" s="293" t="s">
        <v>198</v>
      </c>
      <c r="B902" s="289">
        <v>0</v>
      </c>
    </row>
    <row r="903" spans="1:2" ht="21.75" customHeight="1">
      <c r="A903" s="293" t="s">
        <v>869</v>
      </c>
      <c r="B903" s="289">
        <v>0</v>
      </c>
    </row>
    <row r="904" spans="1:2" ht="21.75" customHeight="1">
      <c r="A904" s="293" t="s">
        <v>870</v>
      </c>
      <c r="B904" s="289">
        <v>8796</v>
      </c>
    </row>
    <row r="905" spans="1:2" ht="21.75" customHeight="1">
      <c r="A905" s="293" t="s">
        <v>871</v>
      </c>
      <c r="B905" s="289">
        <v>2932</v>
      </c>
    </row>
    <row r="906" spans="1:2" ht="21.75" customHeight="1">
      <c r="A906" s="293" t="s">
        <v>872</v>
      </c>
      <c r="B906" s="289">
        <v>0</v>
      </c>
    </row>
    <row r="907" spans="1:2" ht="21.75" customHeight="1">
      <c r="A907" s="293" t="s">
        <v>873</v>
      </c>
      <c r="B907" s="289">
        <v>0</v>
      </c>
    </row>
    <row r="908" spans="1:2" ht="21.75" customHeight="1">
      <c r="A908" s="293" t="s">
        <v>874</v>
      </c>
      <c r="B908" s="289">
        <v>0</v>
      </c>
    </row>
    <row r="909" spans="1:2" ht="21.75" customHeight="1">
      <c r="A909" s="293" t="s">
        <v>875</v>
      </c>
      <c r="B909" s="289">
        <v>0</v>
      </c>
    </row>
    <row r="910" spans="1:2" ht="21.75" customHeight="1">
      <c r="A910" s="293" t="s">
        <v>876</v>
      </c>
      <c r="B910" s="289">
        <v>108</v>
      </c>
    </row>
    <row r="911" spans="1:2" ht="21.75" customHeight="1">
      <c r="A911" s="293" t="s">
        <v>877</v>
      </c>
      <c r="B911" s="289">
        <v>0</v>
      </c>
    </row>
    <row r="912" spans="1:2" ht="21.75" customHeight="1">
      <c r="A912" s="293" t="s">
        <v>878</v>
      </c>
      <c r="B912" s="289">
        <v>19</v>
      </c>
    </row>
    <row r="913" spans="1:2" ht="21.75" customHeight="1">
      <c r="A913" s="293" t="s">
        <v>879</v>
      </c>
      <c r="B913" s="289">
        <v>496</v>
      </c>
    </row>
    <row r="914" spans="1:2" ht="21.75" customHeight="1">
      <c r="A914" s="293" t="s">
        <v>880</v>
      </c>
      <c r="B914" s="289">
        <v>420</v>
      </c>
    </row>
    <row r="915" spans="1:2" ht="21.75" customHeight="1">
      <c r="A915" s="293" t="s">
        <v>881</v>
      </c>
      <c r="B915" s="289">
        <v>694</v>
      </c>
    </row>
    <row r="916" spans="1:2" ht="21.75" customHeight="1">
      <c r="A916" s="293" t="s">
        <v>882</v>
      </c>
      <c r="B916" s="289">
        <v>0</v>
      </c>
    </row>
    <row r="917" spans="1:2" ht="21.75" customHeight="1">
      <c r="A917" s="293" t="s">
        <v>883</v>
      </c>
      <c r="B917" s="289">
        <v>0</v>
      </c>
    </row>
    <row r="918" spans="1:2" ht="21.75" customHeight="1">
      <c r="A918" s="293" t="s">
        <v>884</v>
      </c>
      <c r="B918" s="289">
        <v>700</v>
      </c>
    </row>
    <row r="919" spans="1:2" ht="21.75" customHeight="1">
      <c r="A919" s="293" t="s">
        <v>885</v>
      </c>
      <c r="B919" s="289">
        <v>170</v>
      </c>
    </row>
    <row r="920" spans="1:2" ht="21.75" customHeight="1">
      <c r="A920" s="293" t="s">
        <v>886</v>
      </c>
      <c r="B920" s="289">
        <v>0</v>
      </c>
    </row>
    <row r="921" spans="1:2" ht="21.75" customHeight="1">
      <c r="A921" s="293" t="s">
        <v>862</v>
      </c>
      <c r="B921" s="289">
        <v>0</v>
      </c>
    </row>
    <row r="922" spans="1:2" ht="21.75" customHeight="1">
      <c r="A922" s="293" t="s">
        <v>887</v>
      </c>
      <c r="B922" s="289">
        <v>0</v>
      </c>
    </row>
    <row r="923" spans="1:2" ht="21.75" customHeight="1">
      <c r="A923" s="293" t="s">
        <v>888</v>
      </c>
      <c r="B923" s="289">
        <v>645</v>
      </c>
    </row>
    <row r="924" spans="1:2" ht="21.75" customHeight="1">
      <c r="A924" s="293" t="s">
        <v>889</v>
      </c>
      <c r="B924" s="289">
        <v>0</v>
      </c>
    </row>
    <row r="925" spans="1:2" ht="21.75" customHeight="1">
      <c r="A925" s="293" t="s">
        <v>890</v>
      </c>
      <c r="B925" s="289">
        <v>0</v>
      </c>
    </row>
    <row r="926" spans="1:2" ht="21.75" customHeight="1">
      <c r="A926" s="293" t="s">
        <v>891</v>
      </c>
      <c r="B926" s="289">
        <v>1628</v>
      </c>
    </row>
    <row r="927" spans="1:2" ht="21.75" customHeight="1">
      <c r="A927" s="292" t="s">
        <v>892</v>
      </c>
      <c r="B927" s="289">
        <f>SUM(B928:B937)</f>
        <v>17108</v>
      </c>
    </row>
    <row r="928" spans="1:2" ht="21.75" customHeight="1">
      <c r="A928" s="293" t="s">
        <v>196</v>
      </c>
      <c r="B928" s="289">
        <v>197</v>
      </c>
    </row>
    <row r="929" spans="1:2" ht="21.75" customHeight="1">
      <c r="A929" s="293" t="s">
        <v>197</v>
      </c>
      <c r="B929" s="289">
        <v>16</v>
      </c>
    </row>
    <row r="930" spans="1:2" ht="21.75" customHeight="1">
      <c r="A930" s="293" t="s">
        <v>198</v>
      </c>
      <c r="B930" s="289">
        <v>0</v>
      </c>
    </row>
    <row r="931" spans="1:2" ht="21.75" customHeight="1">
      <c r="A931" s="293" t="s">
        <v>893</v>
      </c>
      <c r="B931" s="289">
        <v>4903</v>
      </c>
    </row>
    <row r="932" spans="1:2" ht="21.75" customHeight="1">
      <c r="A932" s="293" t="s">
        <v>894</v>
      </c>
      <c r="B932" s="289">
        <v>6903</v>
      </c>
    </row>
    <row r="933" spans="1:2" ht="21.75" customHeight="1">
      <c r="A933" s="293" t="s">
        <v>895</v>
      </c>
      <c r="B933" s="289">
        <v>1661</v>
      </c>
    </row>
    <row r="934" spans="1:2" ht="21.75" customHeight="1">
      <c r="A934" s="293" t="s">
        <v>896</v>
      </c>
      <c r="B934" s="289">
        <v>1438</v>
      </c>
    </row>
    <row r="935" spans="1:2" ht="21.75" customHeight="1">
      <c r="A935" s="293" t="s">
        <v>897</v>
      </c>
      <c r="B935" s="289">
        <v>0</v>
      </c>
    </row>
    <row r="936" spans="1:2" ht="21.75" customHeight="1">
      <c r="A936" s="293" t="s">
        <v>205</v>
      </c>
      <c r="B936" s="289">
        <v>117</v>
      </c>
    </row>
    <row r="937" spans="1:2" ht="21.75" customHeight="1">
      <c r="A937" s="293" t="s">
        <v>898</v>
      </c>
      <c r="B937" s="289">
        <v>1873</v>
      </c>
    </row>
    <row r="938" spans="1:2" ht="21.75" customHeight="1">
      <c r="A938" s="292" t="s">
        <v>899</v>
      </c>
      <c r="B938" s="289">
        <f>SUM(B939:B944)</f>
        <v>14493</v>
      </c>
    </row>
    <row r="939" spans="1:2" ht="21.75" customHeight="1">
      <c r="A939" s="293" t="s">
        <v>900</v>
      </c>
      <c r="B939" s="289">
        <v>1740</v>
      </c>
    </row>
    <row r="940" spans="1:2" ht="21.75" customHeight="1">
      <c r="A940" s="293" t="s">
        <v>901</v>
      </c>
      <c r="B940" s="289">
        <v>0</v>
      </c>
    </row>
    <row r="941" spans="1:2" ht="21.75" customHeight="1">
      <c r="A941" s="293" t="s">
        <v>902</v>
      </c>
      <c r="B941" s="289">
        <v>11428</v>
      </c>
    </row>
    <row r="942" spans="1:2" ht="21.75" customHeight="1">
      <c r="A942" s="293" t="s">
        <v>903</v>
      </c>
      <c r="B942" s="289">
        <v>1225</v>
      </c>
    </row>
    <row r="943" spans="1:2" ht="21.75" customHeight="1">
      <c r="A943" s="293" t="s">
        <v>904</v>
      </c>
      <c r="B943" s="289">
        <v>0</v>
      </c>
    </row>
    <row r="944" spans="1:2" ht="21.75" customHeight="1">
      <c r="A944" s="293" t="s">
        <v>905</v>
      </c>
      <c r="B944" s="289">
        <v>100</v>
      </c>
    </row>
    <row r="945" spans="1:2" ht="21.75" customHeight="1">
      <c r="A945" s="292" t="s">
        <v>906</v>
      </c>
      <c r="B945" s="289">
        <f>SUM(B946:B950)</f>
        <v>4016</v>
      </c>
    </row>
    <row r="946" spans="1:2" ht="21.75" customHeight="1">
      <c r="A946" s="293" t="s">
        <v>907</v>
      </c>
      <c r="B946" s="289">
        <v>0</v>
      </c>
    </row>
    <row r="947" spans="1:2" ht="21.75" customHeight="1">
      <c r="A947" s="293" t="s">
        <v>908</v>
      </c>
      <c r="B947" s="289">
        <v>3305</v>
      </c>
    </row>
    <row r="948" spans="1:2" ht="21.75" customHeight="1">
      <c r="A948" s="293" t="s">
        <v>909</v>
      </c>
      <c r="B948" s="289">
        <v>711</v>
      </c>
    </row>
    <row r="949" spans="1:2" ht="21.75" customHeight="1">
      <c r="A949" s="293" t="s">
        <v>910</v>
      </c>
      <c r="B949" s="289">
        <v>0</v>
      </c>
    </row>
    <row r="950" spans="1:2" ht="21.75" customHeight="1">
      <c r="A950" s="293" t="s">
        <v>911</v>
      </c>
      <c r="B950" s="289">
        <v>0</v>
      </c>
    </row>
    <row r="951" spans="1:2" ht="21.75" customHeight="1">
      <c r="A951" s="292" t="s">
        <v>912</v>
      </c>
      <c r="B951" s="289">
        <f>SUM(B952:B953)</f>
        <v>0</v>
      </c>
    </row>
    <row r="952" spans="1:2" ht="21.75" customHeight="1">
      <c r="A952" s="293" t="s">
        <v>913</v>
      </c>
      <c r="B952" s="289">
        <v>0</v>
      </c>
    </row>
    <row r="953" spans="1:2" ht="21.75" customHeight="1">
      <c r="A953" s="293" t="s">
        <v>914</v>
      </c>
      <c r="B953" s="289">
        <v>0</v>
      </c>
    </row>
    <row r="954" spans="1:2" ht="21.75" customHeight="1">
      <c r="A954" s="292" t="s">
        <v>915</v>
      </c>
      <c r="B954" s="289">
        <f>B955+B956</f>
        <v>15</v>
      </c>
    </row>
    <row r="955" spans="1:2" ht="21.75" customHeight="1">
      <c r="A955" s="293" t="s">
        <v>916</v>
      </c>
      <c r="B955" s="289">
        <v>0</v>
      </c>
    </row>
    <row r="956" spans="1:2" ht="21.75" customHeight="1">
      <c r="A956" s="293" t="s">
        <v>917</v>
      </c>
      <c r="B956" s="289">
        <v>15</v>
      </c>
    </row>
    <row r="957" spans="1:2" ht="21.75" customHeight="1">
      <c r="A957" s="292" t="s">
        <v>918</v>
      </c>
      <c r="B957" s="289">
        <f>SUM(B958,B980,B990,B1000,B1007,B1012)</f>
        <v>61744</v>
      </c>
    </row>
    <row r="958" spans="1:2" ht="21.75" customHeight="1">
      <c r="A958" s="292" t="s">
        <v>919</v>
      </c>
      <c r="B958" s="289">
        <f>SUM(B959:B979)</f>
        <v>33461</v>
      </c>
    </row>
    <row r="959" spans="1:2" ht="21.75" customHeight="1">
      <c r="A959" s="293" t="s">
        <v>196</v>
      </c>
      <c r="B959" s="289">
        <v>2302</v>
      </c>
    </row>
    <row r="960" spans="1:2" ht="21.75" customHeight="1">
      <c r="A960" s="293" t="s">
        <v>197</v>
      </c>
      <c r="B960" s="289">
        <v>87</v>
      </c>
    </row>
    <row r="961" spans="1:2" ht="21.75" customHeight="1">
      <c r="A961" s="293" t="s">
        <v>198</v>
      </c>
      <c r="B961" s="289">
        <v>0</v>
      </c>
    </row>
    <row r="962" spans="1:2" ht="21.75" customHeight="1">
      <c r="A962" s="293" t="s">
        <v>920</v>
      </c>
      <c r="B962" s="289">
        <v>9565</v>
      </c>
    </row>
    <row r="963" spans="1:2" ht="21.75" customHeight="1">
      <c r="A963" s="293" t="s">
        <v>921</v>
      </c>
      <c r="B963" s="289">
        <v>1617</v>
      </c>
    </row>
    <row r="964" spans="1:2" ht="21.75" customHeight="1">
      <c r="A964" s="293" t="s">
        <v>922</v>
      </c>
      <c r="B964" s="289">
        <v>0</v>
      </c>
    </row>
    <row r="965" spans="1:2" ht="21.75" customHeight="1">
      <c r="A965" s="293" t="s">
        <v>923</v>
      </c>
      <c r="B965" s="289">
        <v>5</v>
      </c>
    </row>
    <row r="966" spans="1:2" ht="21.75" customHeight="1">
      <c r="A966" s="293" t="s">
        <v>924</v>
      </c>
      <c r="B966" s="289">
        <v>0</v>
      </c>
    </row>
    <row r="967" spans="1:2" ht="21.75" customHeight="1">
      <c r="A967" s="293" t="s">
        <v>925</v>
      </c>
      <c r="B967" s="289">
        <v>13</v>
      </c>
    </row>
    <row r="968" spans="1:2" ht="21.75" customHeight="1">
      <c r="A968" s="293" t="s">
        <v>926</v>
      </c>
      <c r="B968" s="289">
        <v>0</v>
      </c>
    </row>
    <row r="969" spans="1:2" ht="21.75" customHeight="1">
      <c r="A969" s="293" t="s">
        <v>927</v>
      </c>
      <c r="B969" s="289">
        <v>0</v>
      </c>
    </row>
    <row r="970" spans="1:2" ht="21.75" customHeight="1">
      <c r="A970" s="293" t="s">
        <v>928</v>
      </c>
      <c r="B970" s="289">
        <v>8</v>
      </c>
    </row>
    <row r="971" spans="1:2" ht="21.75" customHeight="1">
      <c r="A971" s="293" t="s">
        <v>929</v>
      </c>
      <c r="B971" s="289">
        <v>0</v>
      </c>
    </row>
    <row r="972" spans="1:2" ht="21.75" customHeight="1">
      <c r="A972" s="293" t="s">
        <v>930</v>
      </c>
      <c r="B972" s="289">
        <v>23</v>
      </c>
    </row>
    <row r="973" spans="1:2" ht="21.75" customHeight="1">
      <c r="A973" s="293" t="s">
        <v>931</v>
      </c>
      <c r="B973" s="289">
        <v>0</v>
      </c>
    </row>
    <row r="974" spans="1:2" ht="21.75" customHeight="1">
      <c r="A974" s="293" t="s">
        <v>932</v>
      </c>
      <c r="B974" s="289">
        <v>0</v>
      </c>
    </row>
    <row r="975" spans="1:2" ht="21.75" customHeight="1">
      <c r="A975" s="293" t="s">
        <v>933</v>
      </c>
      <c r="B975" s="289">
        <v>58</v>
      </c>
    </row>
    <row r="976" spans="1:2" ht="21.75" customHeight="1">
      <c r="A976" s="293" t="s">
        <v>934</v>
      </c>
      <c r="B976" s="289">
        <v>0</v>
      </c>
    </row>
    <row r="977" spans="1:2" ht="21.75" customHeight="1">
      <c r="A977" s="293" t="s">
        <v>935</v>
      </c>
      <c r="B977" s="289">
        <v>0</v>
      </c>
    </row>
    <row r="978" spans="1:2" ht="21.75" customHeight="1">
      <c r="A978" s="293" t="s">
        <v>936</v>
      </c>
      <c r="B978" s="289">
        <v>0</v>
      </c>
    </row>
    <row r="979" spans="1:2" ht="21.75" customHeight="1">
      <c r="A979" s="293" t="s">
        <v>937</v>
      </c>
      <c r="B979" s="289">
        <v>19783</v>
      </c>
    </row>
    <row r="980" spans="1:2" ht="21.75" customHeight="1">
      <c r="A980" s="292" t="s">
        <v>938</v>
      </c>
      <c r="B980" s="289">
        <f>SUM(B981:B989)</f>
        <v>0</v>
      </c>
    </row>
    <row r="981" spans="1:2" ht="21.75" customHeight="1">
      <c r="A981" s="293" t="s">
        <v>196</v>
      </c>
      <c r="B981" s="289">
        <v>0</v>
      </c>
    </row>
    <row r="982" spans="1:2" ht="21.75" customHeight="1">
      <c r="A982" s="293" t="s">
        <v>197</v>
      </c>
      <c r="B982" s="289">
        <v>0</v>
      </c>
    </row>
    <row r="983" spans="1:2" ht="21.75" customHeight="1">
      <c r="A983" s="293" t="s">
        <v>198</v>
      </c>
      <c r="B983" s="289">
        <v>0</v>
      </c>
    </row>
    <row r="984" spans="1:2" ht="21.75" customHeight="1">
      <c r="A984" s="293" t="s">
        <v>939</v>
      </c>
      <c r="B984" s="289">
        <v>0</v>
      </c>
    </row>
    <row r="985" spans="1:2" ht="21.75" customHeight="1">
      <c r="A985" s="293" t="s">
        <v>940</v>
      </c>
      <c r="B985" s="289">
        <v>0</v>
      </c>
    </row>
    <row r="986" spans="1:2" ht="21.75" customHeight="1">
      <c r="A986" s="293" t="s">
        <v>941</v>
      </c>
      <c r="B986" s="289">
        <v>0</v>
      </c>
    </row>
    <row r="987" spans="1:2" ht="21.75" customHeight="1">
      <c r="A987" s="293" t="s">
        <v>942</v>
      </c>
      <c r="B987" s="289">
        <v>0</v>
      </c>
    </row>
    <row r="988" spans="1:2" ht="21.75" customHeight="1">
      <c r="A988" s="293" t="s">
        <v>943</v>
      </c>
      <c r="B988" s="289">
        <v>0</v>
      </c>
    </row>
    <row r="989" spans="1:2" ht="21.75" customHeight="1">
      <c r="A989" s="293" t="s">
        <v>944</v>
      </c>
      <c r="B989" s="289">
        <v>0</v>
      </c>
    </row>
    <row r="990" spans="1:2" ht="21.75" customHeight="1">
      <c r="A990" s="292" t="s">
        <v>945</v>
      </c>
      <c r="B990" s="289">
        <f>SUM(B991:B999)</f>
        <v>0</v>
      </c>
    </row>
    <row r="991" spans="1:2" ht="21.75" customHeight="1">
      <c r="A991" s="293" t="s">
        <v>196</v>
      </c>
      <c r="B991" s="289">
        <v>0</v>
      </c>
    </row>
    <row r="992" spans="1:2" ht="21.75" customHeight="1">
      <c r="A992" s="293" t="s">
        <v>197</v>
      </c>
      <c r="B992" s="289">
        <v>0</v>
      </c>
    </row>
    <row r="993" spans="1:2" ht="21.75" customHeight="1">
      <c r="A993" s="293" t="s">
        <v>198</v>
      </c>
      <c r="B993" s="289">
        <v>0</v>
      </c>
    </row>
    <row r="994" spans="1:2" ht="21.75" customHeight="1">
      <c r="A994" s="293" t="s">
        <v>946</v>
      </c>
      <c r="B994" s="289">
        <v>0</v>
      </c>
    </row>
    <row r="995" spans="1:2" ht="21.75" customHeight="1">
      <c r="A995" s="293" t="s">
        <v>947</v>
      </c>
      <c r="B995" s="289">
        <v>0</v>
      </c>
    </row>
    <row r="996" spans="1:2" ht="21.75" customHeight="1">
      <c r="A996" s="293" t="s">
        <v>948</v>
      </c>
      <c r="B996" s="289">
        <v>0</v>
      </c>
    </row>
    <row r="997" spans="1:2" ht="21.75" customHeight="1">
      <c r="A997" s="293" t="s">
        <v>949</v>
      </c>
      <c r="B997" s="289">
        <v>0</v>
      </c>
    </row>
    <row r="998" spans="1:2" ht="21.75" customHeight="1">
      <c r="A998" s="293" t="s">
        <v>950</v>
      </c>
      <c r="B998" s="289">
        <v>0</v>
      </c>
    </row>
    <row r="999" spans="1:2" ht="21.75" customHeight="1">
      <c r="A999" s="293" t="s">
        <v>951</v>
      </c>
      <c r="B999" s="289">
        <v>0</v>
      </c>
    </row>
    <row r="1000" spans="1:2" ht="21.75" customHeight="1">
      <c r="A1000" s="292" t="s">
        <v>952</v>
      </c>
      <c r="B1000" s="289">
        <f>SUM(B1001:B1006)</f>
        <v>0</v>
      </c>
    </row>
    <row r="1001" spans="1:2" ht="21.75" customHeight="1">
      <c r="A1001" s="293" t="s">
        <v>196</v>
      </c>
      <c r="B1001" s="289">
        <v>0</v>
      </c>
    </row>
    <row r="1002" spans="1:2" ht="21.75" customHeight="1">
      <c r="A1002" s="293" t="s">
        <v>197</v>
      </c>
      <c r="B1002" s="289">
        <v>0</v>
      </c>
    </row>
    <row r="1003" spans="1:2" ht="21.75" customHeight="1">
      <c r="A1003" s="293" t="s">
        <v>198</v>
      </c>
      <c r="B1003" s="289">
        <v>0</v>
      </c>
    </row>
    <row r="1004" spans="1:2" ht="21.75" customHeight="1">
      <c r="A1004" s="293" t="s">
        <v>943</v>
      </c>
      <c r="B1004" s="289">
        <v>0</v>
      </c>
    </row>
    <row r="1005" spans="1:2" ht="21.75" customHeight="1">
      <c r="A1005" s="293" t="s">
        <v>953</v>
      </c>
      <c r="B1005" s="289">
        <v>0</v>
      </c>
    </row>
    <row r="1006" spans="1:2" ht="21.75" customHeight="1">
      <c r="A1006" s="293" t="s">
        <v>954</v>
      </c>
      <c r="B1006" s="289">
        <v>0</v>
      </c>
    </row>
    <row r="1007" spans="1:2" ht="21.75" customHeight="1">
      <c r="A1007" s="292" t="s">
        <v>955</v>
      </c>
      <c r="B1007" s="289">
        <f>SUM(B1008:B1011)</f>
        <v>26987</v>
      </c>
    </row>
    <row r="1008" spans="1:2" ht="21.75" customHeight="1">
      <c r="A1008" s="293" t="s">
        <v>956</v>
      </c>
      <c r="B1008" s="289">
        <v>26830</v>
      </c>
    </row>
    <row r="1009" spans="1:2" ht="21.75" customHeight="1">
      <c r="A1009" s="293" t="s">
        <v>957</v>
      </c>
      <c r="B1009" s="289">
        <v>157</v>
      </c>
    </row>
    <row r="1010" spans="1:2" ht="21.75" customHeight="1">
      <c r="A1010" s="293" t="s">
        <v>958</v>
      </c>
      <c r="B1010" s="289">
        <v>0</v>
      </c>
    </row>
    <row r="1011" spans="1:2" ht="21.75" customHeight="1">
      <c r="A1011" s="293" t="s">
        <v>959</v>
      </c>
      <c r="B1011" s="289">
        <v>0</v>
      </c>
    </row>
    <row r="1012" spans="1:2" ht="21.75" customHeight="1">
      <c r="A1012" s="292" t="s">
        <v>960</v>
      </c>
      <c r="B1012" s="289">
        <f>SUM(B1013:B1014)</f>
        <v>1296</v>
      </c>
    </row>
    <row r="1013" spans="1:2" ht="21.75" customHeight="1">
      <c r="A1013" s="293" t="s">
        <v>961</v>
      </c>
      <c r="B1013" s="289">
        <v>349</v>
      </c>
    </row>
    <row r="1014" spans="1:2" ht="21.75" customHeight="1">
      <c r="A1014" s="293" t="s">
        <v>962</v>
      </c>
      <c r="B1014" s="289">
        <v>947</v>
      </c>
    </row>
    <row r="1015" spans="1:2" ht="21.75" customHeight="1">
      <c r="A1015" s="292" t="s">
        <v>963</v>
      </c>
      <c r="B1015" s="289">
        <f>SUM(B1016,B1026,B1042,B1047,B1058,B1065,B1073)</f>
        <v>29842</v>
      </c>
    </row>
    <row r="1016" spans="1:2" ht="21.75" customHeight="1">
      <c r="A1016" s="292" t="s">
        <v>964</v>
      </c>
      <c r="B1016" s="289">
        <f>SUM(B1017:B1025)</f>
        <v>0</v>
      </c>
    </row>
    <row r="1017" spans="1:2" ht="21.75" customHeight="1">
      <c r="A1017" s="293" t="s">
        <v>196</v>
      </c>
      <c r="B1017" s="289">
        <v>0</v>
      </c>
    </row>
    <row r="1018" spans="1:2" ht="21.75" customHeight="1">
      <c r="A1018" s="293" t="s">
        <v>197</v>
      </c>
      <c r="B1018" s="289">
        <v>0</v>
      </c>
    </row>
    <row r="1019" spans="1:2" ht="21.75" customHeight="1">
      <c r="A1019" s="293" t="s">
        <v>198</v>
      </c>
      <c r="B1019" s="289">
        <v>0</v>
      </c>
    </row>
    <row r="1020" spans="1:2" ht="21.75" customHeight="1">
      <c r="A1020" s="293" t="s">
        <v>965</v>
      </c>
      <c r="B1020" s="289">
        <v>0</v>
      </c>
    </row>
    <row r="1021" spans="1:2" ht="21.75" customHeight="1">
      <c r="A1021" s="293" t="s">
        <v>966</v>
      </c>
      <c r="B1021" s="289">
        <v>0</v>
      </c>
    </row>
    <row r="1022" spans="1:2" ht="21.75" customHeight="1">
      <c r="A1022" s="293" t="s">
        <v>967</v>
      </c>
      <c r="B1022" s="289">
        <v>0</v>
      </c>
    </row>
    <row r="1023" spans="1:2" ht="21.75" customHeight="1">
      <c r="A1023" s="293" t="s">
        <v>968</v>
      </c>
      <c r="B1023" s="289">
        <v>0</v>
      </c>
    </row>
    <row r="1024" spans="1:2" ht="21.75" customHeight="1">
      <c r="A1024" s="293" t="s">
        <v>969</v>
      </c>
      <c r="B1024" s="289">
        <v>0</v>
      </c>
    </row>
    <row r="1025" spans="1:2" ht="21.75" customHeight="1">
      <c r="A1025" s="293" t="s">
        <v>970</v>
      </c>
      <c r="B1025" s="289">
        <v>0</v>
      </c>
    </row>
    <row r="1026" spans="1:2" ht="21.75" customHeight="1">
      <c r="A1026" s="292" t="s">
        <v>971</v>
      </c>
      <c r="B1026" s="289">
        <f>SUM(B1027:B1041)</f>
        <v>0</v>
      </c>
    </row>
    <row r="1027" spans="1:2" ht="21.75" customHeight="1">
      <c r="A1027" s="293" t="s">
        <v>196</v>
      </c>
      <c r="B1027" s="289">
        <v>0</v>
      </c>
    </row>
    <row r="1028" spans="1:2" ht="21.75" customHeight="1">
      <c r="A1028" s="293" t="s">
        <v>197</v>
      </c>
      <c r="B1028" s="289">
        <v>0</v>
      </c>
    </row>
    <row r="1029" spans="1:2" ht="21.75" customHeight="1">
      <c r="A1029" s="293" t="s">
        <v>198</v>
      </c>
      <c r="B1029" s="289">
        <v>0</v>
      </c>
    </row>
    <row r="1030" spans="1:2" ht="21.75" customHeight="1">
      <c r="A1030" s="293" t="s">
        <v>972</v>
      </c>
      <c r="B1030" s="289">
        <v>0</v>
      </c>
    </row>
    <row r="1031" spans="1:2" ht="21.75" customHeight="1">
      <c r="A1031" s="293" t="s">
        <v>973</v>
      </c>
      <c r="B1031" s="289">
        <v>0</v>
      </c>
    </row>
    <row r="1032" spans="1:2" ht="21.75" customHeight="1">
      <c r="A1032" s="293" t="s">
        <v>974</v>
      </c>
      <c r="B1032" s="289">
        <v>0</v>
      </c>
    </row>
    <row r="1033" spans="1:2" ht="21.75" customHeight="1">
      <c r="A1033" s="293" t="s">
        <v>975</v>
      </c>
      <c r="B1033" s="289">
        <v>0</v>
      </c>
    </row>
    <row r="1034" spans="1:2" ht="21.75" customHeight="1">
      <c r="A1034" s="293" t="s">
        <v>976</v>
      </c>
      <c r="B1034" s="289">
        <v>0</v>
      </c>
    </row>
    <row r="1035" spans="1:2" ht="21.75" customHeight="1">
      <c r="A1035" s="293" t="s">
        <v>977</v>
      </c>
      <c r="B1035" s="289">
        <v>0</v>
      </c>
    </row>
    <row r="1036" spans="1:2" ht="21.75" customHeight="1">
      <c r="A1036" s="293" t="s">
        <v>978</v>
      </c>
      <c r="B1036" s="289">
        <v>0</v>
      </c>
    </row>
    <row r="1037" spans="1:2" ht="21.75" customHeight="1">
      <c r="A1037" s="293" t="s">
        <v>979</v>
      </c>
      <c r="B1037" s="289">
        <v>0</v>
      </c>
    </row>
    <row r="1038" spans="1:2" ht="21.75" customHeight="1">
      <c r="A1038" s="293" t="s">
        <v>980</v>
      </c>
      <c r="B1038" s="289">
        <v>0</v>
      </c>
    </row>
    <row r="1039" spans="1:2" ht="21.75" customHeight="1">
      <c r="A1039" s="293" t="s">
        <v>981</v>
      </c>
      <c r="B1039" s="289">
        <v>0</v>
      </c>
    </row>
    <row r="1040" spans="1:2" ht="21.75" customHeight="1">
      <c r="A1040" s="293" t="s">
        <v>982</v>
      </c>
      <c r="B1040" s="289">
        <v>0</v>
      </c>
    </row>
    <row r="1041" spans="1:2" ht="21.75" customHeight="1">
      <c r="A1041" s="293" t="s">
        <v>983</v>
      </c>
      <c r="B1041" s="289">
        <v>0</v>
      </c>
    </row>
    <row r="1042" spans="1:2" ht="21.75" customHeight="1">
      <c r="A1042" s="292" t="s">
        <v>984</v>
      </c>
      <c r="B1042" s="289">
        <f>SUM(B1043:B1046)</f>
        <v>0</v>
      </c>
    </row>
    <row r="1043" spans="1:2" ht="21.75" customHeight="1">
      <c r="A1043" s="293" t="s">
        <v>196</v>
      </c>
      <c r="B1043" s="289">
        <v>0</v>
      </c>
    </row>
    <row r="1044" spans="1:2" ht="21.75" customHeight="1">
      <c r="A1044" s="293" t="s">
        <v>197</v>
      </c>
      <c r="B1044" s="289">
        <v>0</v>
      </c>
    </row>
    <row r="1045" spans="1:2" ht="21.75" customHeight="1">
      <c r="A1045" s="293" t="s">
        <v>198</v>
      </c>
      <c r="B1045" s="289">
        <v>0</v>
      </c>
    </row>
    <row r="1046" spans="1:2" ht="21.75" customHeight="1">
      <c r="A1046" s="293" t="s">
        <v>985</v>
      </c>
      <c r="B1046" s="289">
        <v>0</v>
      </c>
    </row>
    <row r="1047" spans="1:2" ht="21.75" customHeight="1">
      <c r="A1047" s="292" t="s">
        <v>986</v>
      </c>
      <c r="B1047" s="289">
        <f>SUM(B1048:B1057)</f>
        <v>16</v>
      </c>
    </row>
    <row r="1048" spans="1:2" ht="21.75" customHeight="1">
      <c r="A1048" s="293" t="s">
        <v>196</v>
      </c>
      <c r="B1048" s="289">
        <v>0</v>
      </c>
    </row>
    <row r="1049" spans="1:2" ht="21.75" customHeight="1">
      <c r="A1049" s="293" t="s">
        <v>197</v>
      </c>
      <c r="B1049" s="289">
        <v>0</v>
      </c>
    </row>
    <row r="1050" spans="1:2" ht="21.75" customHeight="1">
      <c r="A1050" s="293" t="s">
        <v>198</v>
      </c>
      <c r="B1050" s="289">
        <v>0</v>
      </c>
    </row>
    <row r="1051" spans="1:2" ht="21.75" customHeight="1">
      <c r="A1051" s="293" t="s">
        <v>987</v>
      </c>
      <c r="B1051" s="289">
        <v>0</v>
      </c>
    </row>
    <row r="1052" spans="1:2" ht="21.75" customHeight="1">
      <c r="A1052" s="293" t="s">
        <v>988</v>
      </c>
      <c r="B1052" s="289">
        <v>0</v>
      </c>
    </row>
    <row r="1053" spans="1:2" ht="21.75" customHeight="1">
      <c r="A1053" s="293" t="s">
        <v>989</v>
      </c>
      <c r="B1053" s="289">
        <v>0</v>
      </c>
    </row>
    <row r="1054" spans="1:2" ht="21.75" customHeight="1">
      <c r="A1054" s="293" t="s">
        <v>990</v>
      </c>
      <c r="B1054" s="289">
        <v>0</v>
      </c>
    </row>
    <row r="1055" spans="1:2" ht="21.75" customHeight="1">
      <c r="A1055" s="293" t="s">
        <v>991</v>
      </c>
      <c r="B1055" s="289">
        <v>16</v>
      </c>
    </row>
    <row r="1056" spans="1:2" ht="21.75" customHeight="1">
      <c r="A1056" s="293" t="s">
        <v>205</v>
      </c>
      <c r="B1056" s="289">
        <v>0</v>
      </c>
    </row>
    <row r="1057" spans="1:2" ht="21.75" customHeight="1">
      <c r="A1057" s="293" t="s">
        <v>992</v>
      </c>
      <c r="B1057" s="289">
        <v>0</v>
      </c>
    </row>
    <row r="1058" spans="1:2" ht="21.75" customHeight="1">
      <c r="A1058" s="292" t="s">
        <v>993</v>
      </c>
      <c r="B1058" s="289">
        <f>SUM(B1059:B1064)</f>
        <v>160</v>
      </c>
    </row>
    <row r="1059" spans="1:2" ht="21.75" customHeight="1">
      <c r="A1059" s="293" t="s">
        <v>196</v>
      </c>
      <c r="B1059" s="289">
        <v>0</v>
      </c>
    </row>
    <row r="1060" spans="1:2" ht="21.75" customHeight="1">
      <c r="A1060" s="293" t="s">
        <v>197</v>
      </c>
      <c r="B1060" s="289">
        <v>0</v>
      </c>
    </row>
    <row r="1061" spans="1:2" ht="21.75" customHeight="1">
      <c r="A1061" s="293" t="s">
        <v>198</v>
      </c>
      <c r="B1061" s="289">
        <v>0</v>
      </c>
    </row>
    <row r="1062" spans="1:2" ht="21.75" customHeight="1">
      <c r="A1062" s="293" t="s">
        <v>994</v>
      </c>
      <c r="B1062" s="289">
        <v>0</v>
      </c>
    </row>
    <row r="1063" spans="1:2" ht="21.75" customHeight="1">
      <c r="A1063" s="293" t="s">
        <v>995</v>
      </c>
      <c r="B1063" s="289">
        <v>0</v>
      </c>
    </row>
    <row r="1064" spans="1:2" ht="21.75" customHeight="1">
      <c r="A1064" s="293" t="s">
        <v>996</v>
      </c>
      <c r="B1064" s="289">
        <v>160</v>
      </c>
    </row>
    <row r="1065" spans="1:2" ht="21.75" customHeight="1">
      <c r="A1065" s="292" t="s">
        <v>997</v>
      </c>
      <c r="B1065" s="289">
        <f>SUM(B1066:B1072)</f>
        <v>29666</v>
      </c>
    </row>
    <row r="1066" spans="1:2" ht="21.75" customHeight="1">
      <c r="A1066" s="293" t="s">
        <v>196</v>
      </c>
      <c r="B1066" s="289">
        <v>0</v>
      </c>
    </row>
    <row r="1067" spans="1:2" ht="21.75" customHeight="1">
      <c r="A1067" s="293" t="s">
        <v>197</v>
      </c>
      <c r="B1067" s="289">
        <v>0</v>
      </c>
    </row>
    <row r="1068" spans="1:2" ht="21.75" customHeight="1">
      <c r="A1068" s="293" t="s">
        <v>198</v>
      </c>
      <c r="B1068" s="289">
        <v>0</v>
      </c>
    </row>
    <row r="1069" spans="1:2" ht="21.75" customHeight="1">
      <c r="A1069" s="293" t="s">
        <v>998</v>
      </c>
      <c r="B1069" s="289">
        <v>0</v>
      </c>
    </row>
    <row r="1070" spans="1:2" ht="21.75" customHeight="1">
      <c r="A1070" s="293" t="s">
        <v>999</v>
      </c>
      <c r="B1070" s="289">
        <v>10180</v>
      </c>
    </row>
    <row r="1071" spans="1:2" ht="21.75" customHeight="1">
      <c r="A1071" s="293" t="s">
        <v>1000</v>
      </c>
      <c r="B1071" s="289">
        <v>0</v>
      </c>
    </row>
    <row r="1072" spans="1:2" ht="21.75" customHeight="1">
      <c r="A1072" s="293" t="s">
        <v>1001</v>
      </c>
      <c r="B1072" s="289">
        <v>19486</v>
      </c>
    </row>
    <row r="1073" spans="1:2" ht="21.75" customHeight="1">
      <c r="A1073" s="292" t="s">
        <v>1002</v>
      </c>
      <c r="B1073" s="289">
        <f>SUM(B1074:B1078)</f>
        <v>0</v>
      </c>
    </row>
    <row r="1074" spans="1:2" ht="21.75" customHeight="1">
      <c r="A1074" s="293" t="s">
        <v>1003</v>
      </c>
      <c r="B1074" s="289">
        <v>0</v>
      </c>
    </row>
    <row r="1075" spans="1:2" ht="21.75" customHeight="1">
      <c r="A1075" s="293" t="s">
        <v>1004</v>
      </c>
      <c r="B1075" s="289">
        <v>0</v>
      </c>
    </row>
    <row r="1076" spans="1:2" ht="21.75" customHeight="1">
      <c r="A1076" s="293" t="s">
        <v>1005</v>
      </c>
      <c r="B1076" s="289">
        <v>0</v>
      </c>
    </row>
    <row r="1077" spans="1:2" ht="21.75" customHeight="1">
      <c r="A1077" s="293" t="s">
        <v>1006</v>
      </c>
      <c r="B1077" s="289">
        <v>0</v>
      </c>
    </row>
    <row r="1078" spans="1:2" ht="21.75" customHeight="1">
      <c r="A1078" s="293" t="s">
        <v>1007</v>
      </c>
      <c r="B1078" s="289">
        <v>0</v>
      </c>
    </row>
    <row r="1079" spans="1:2" ht="21.75" customHeight="1">
      <c r="A1079" s="292" t="s">
        <v>1008</v>
      </c>
      <c r="B1079" s="289">
        <f>SUM(B1080,B1090,B1096)</f>
        <v>1957</v>
      </c>
    </row>
    <row r="1080" spans="1:2" ht="21.75" customHeight="1">
      <c r="A1080" s="292" t="s">
        <v>1009</v>
      </c>
      <c r="B1080" s="289">
        <f>SUM(B1081:B1089)</f>
        <v>1922</v>
      </c>
    </row>
    <row r="1081" spans="1:2" ht="21.75" customHeight="1">
      <c r="A1081" s="293" t="s">
        <v>196</v>
      </c>
      <c r="B1081" s="289">
        <v>331</v>
      </c>
    </row>
    <row r="1082" spans="1:2" ht="21.75" customHeight="1">
      <c r="A1082" s="293" t="s">
        <v>197</v>
      </c>
      <c r="B1082" s="289">
        <v>0</v>
      </c>
    </row>
    <row r="1083" spans="1:2" ht="21.75" customHeight="1">
      <c r="A1083" s="293" t="s">
        <v>198</v>
      </c>
      <c r="B1083" s="289">
        <v>0</v>
      </c>
    </row>
    <row r="1084" spans="1:2" ht="21.75" customHeight="1">
      <c r="A1084" s="293" t="s">
        <v>1010</v>
      </c>
      <c r="B1084" s="289">
        <v>0</v>
      </c>
    </row>
    <row r="1085" spans="1:2" ht="21.75" customHeight="1">
      <c r="A1085" s="293" t="s">
        <v>1011</v>
      </c>
      <c r="B1085" s="289">
        <v>0</v>
      </c>
    </row>
    <row r="1086" spans="1:2" ht="21.75" customHeight="1">
      <c r="A1086" s="293" t="s">
        <v>1012</v>
      </c>
      <c r="B1086" s="289">
        <v>0</v>
      </c>
    </row>
    <row r="1087" spans="1:2" ht="21.75" customHeight="1">
      <c r="A1087" s="293" t="s">
        <v>1013</v>
      </c>
      <c r="B1087" s="289">
        <v>0</v>
      </c>
    </row>
    <row r="1088" spans="1:2" ht="21.75" customHeight="1">
      <c r="A1088" s="293" t="s">
        <v>205</v>
      </c>
      <c r="B1088" s="289">
        <v>0</v>
      </c>
    </row>
    <row r="1089" spans="1:2" ht="21.75" customHeight="1">
      <c r="A1089" s="293" t="s">
        <v>1014</v>
      </c>
      <c r="B1089" s="289">
        <v>1591</v>
      </c>
    </row>
    <row r="1090" spans="1:2" ht="21.75" customHeight="1">
      <c r="A1090" s="292" t="s">
        <v>1015</v>
      </c>
      <c r="B1090" s="289">
        <f>SUM(B1091:B1095)</f>
        <v>35</v>
      </c>
    </row>
    <row r="1091" spans="1:2" ht="21.75" customHeight="1">
      <c r="A1091" s="293" t="s">
        <v>196</v>
      </c>
      <c r="B1091" s="289">
        <v>0</v>
      </c>
    </row>
    <row r="1092" spans="1:2" ht="21.75" customHeight="1">
      <c r="A1092" s="293" t="s">
        <v>197</v>
      </c>
      <c r="B1092" s="289">
        <v>0</v>
      </c>
    </row>
    <row r="1093" spans="1:2" ht="21.75" customHeight="1">
      <c r="A1093" s="293" t="s">
        <v>198</v>
      </c>
      <c r="B1093" s="289">
        <v>0</v>
      </c>
    </row>
    <row r="1094" spans="1:2" ht="21.75" customHeight="1">
      <c r="A1094" s="293" t="s">
        <v>1016</v>
      </c>
      <c r="B1094" s="289">
        <v>0</v>
      </c>
    </row>
    <row r="1095" spans="1:2" ht="21.75" customHeight="1">
      <c r="A1095" s="293" t="s">
        <v>1017</v>
      </c>
      <c r="B1095" s="289">
        <v>35</v>
      </c>
    </row>
    <row r="1096" spans="1:2" ht="21.75" customHeight="1">
      <c r="A1096" s="292" t="s">
        <v>1018</v>
      </c>
      <c r="B1096" s="289">
        <f>SUM(B1097:B1098)</f>
        <v>0</v>
      </c>
    </row>
    <row r="1097" spans="1:2" ht="21.75" customHeight="1">
      <c r="A1097" s="293" t="s">
        <v>1019</v>
      </c>
      <c r="B1097" s="289">
        <v>0</v>
      </c>
    </row>
    <row r="1098" spans="1:2" ht="21.75" customHeight="1">
      <c r="A1098" s="293" t="s">
        <v>1020</v>
      </c>
      <c r="B1098" s="289">
        <v>0</v>
      </c>
    </row>
    <row r="1099" spans="1:2" ht="21.75" customHeight="1">
      <c r="A1099" s="292" t="s">
        <v>1021</v>
      </c>
      <c r="B1099" s="289">
        <f>SUM(B1100,B1107,B1117,B1123,B1126)</f>
        <v>70</v>
      </c>
    </row>
    <row r="1100" spans="1:2" ht="21.75" customHeight="1">
      <c r="A1100" s="292" t="s">
        <v>1022</v>
      </c>
      <c r="B1100" s="289">
        <f>SUM(B1101:B1106)</f>
        <v>0</v>
      </c>
    </row>
    <row r="1101" spans="1:2" ht="21.75" customHeight="1">
      <c r="A1101" s="293" t="s">
        <v>196</v>
      </c>
      <c r="B1101" s="289">
        <v>0</v>
      </c>
    </row>
    <row r="1102" spans="1:2" ht="21.75" customHeight="1">
      <c r="A1102" s="293" t="s">
        <v>197</v>
      </c>
      <c r="B1102" s="289">
        <v>0</v>
      </c>
    </row>
    <row r="1103" spans="1:2" ht="21.75" customHeight="1">
      <c r="A1103" s="293" t="s">
        <v>198</v>
      </c>
      <c r="B1103" s="289">
        <v>0</v>
      </c>
    </row>
    <row r="1104" spans="1:2" ht="21.75" customHeight="1">
      <c r="A1104" s="293" t="s">
        <v>1023</v>
      </c>
      <c r="B1104" s="289">
        <v>0</v>
      </c>
    </row>
    <row r="1105" spans="1:2" ht="21.75" customHeight="1">
      <c r="A1105" s="293" t="s">
        <v>205</v>
      </c>
      <c r="B1105" s="289">
        <v>0</v>
      </c>
    </row>
    <row r="1106" spans="1:2" ht="21.75" customHeight="1">
      <c r="A1106" s="293" t="s">
        <v>1024</v>
      </c>
      <c r="B1106" s="289">
        <v>0</v>
      </c>
    </row>
    <row r="1107" spans="1:2" ht="21.75" customHeight="1">
      <c r="A1107" s="292" t="s">
        <v>1025</v>
      </c>
      <c r="B1107" s="289">
        <f>SUM(B1108:B1116)</f>
        <v>0</v>
      </c>
    </row>
    <row r="1108" spans="1:2" ht="21.75" customHeight="1">
      <c r="A1108" s="293" t="s">
        <v>1026</v>
      </c>
      <c r="B1108" s="289">
        <v>0</v>
      </c>
    </row>
    <row r="1109" spans="1:2" ht="21.75" customHeight="1">
      <c r="A1109" s="293" t="s">
        <v>1027</v>
      </c>
      <c r="B1109" s="289">
        <v>0</v>
      </c>
    </row>
    <row r="1110" spans="1:2" ht="21.75" customHeight="1">
      <c r="A1110" s="293" t="s">
        <v>1028</v>
      </c>
      <c r="B1110" s="289">
        <v>0</v>
      </c>
    </row>
    <row r="1111" spans="1:2" ht="21.75" customHeight="1">
      <c r="A1111" s="293" t="s">
        <v>1029</v>
      </c>
      <c r="B1111" s="289">
        <v>0</v>
      </c>
    </row>
    <row r="1112" spans="1:2" ht="21.75" customHeight="1">
      <c r="A1112" s="293" t="s">
        <v>1030</v>
      </c>
      <c r="B1112" s="289">
        <v>0</v>
      </c>
    </row>
    <row r="1113" spans="1:2" ht="21.75" customHeight="1">
      <c r="A1113" s="293" t="s">
        <v>1031</v>
      </c>
      <c r="B1113" s="289">
        <v>0</v>
      </c>
    </row>
    <row r="1114" spans="1:2" ht="21.75" customHeight="1">
      <c r="A1114" s="293" t="s">
        <v>1032</v>
      </c>
      <c r="B1114" s="289">
        <v>0</v>
      </c>
    </row>
    <row r="1115" spans="1:2" ht="21.75" customHeight="1">
      <c r="A1115" s="293" t="s">
        <v>1033</v>
      </c>
      <c r="B1115" s="289">
        <v>0</v>
      </c>
    </row>
    <row r="1116" spans="1:2" ht="21.75" customHeight="1">
      <c r="A1116" s="293" t="s">
        <v>1034</v>
      </c>
      <c r="B1116" s="289">
        <v>0</v>
      </c>
    </row>
    <row r="1117" spans="1:2" ht="21.75" customHeight="1">
      <c r="A1117" s="292" t="s">
        <v>1035</v>
      </c>
      <c r="B1117" s="289">
        <f>SUM(B1118:B1122)</f>
        <v>0</v>
      </c>
    </row>
    <row r="1118" spans="1:2" ht="21.75" customHeight="1">
      <c r="A1118" s="293" t="s">
        <v>1036</v>
      </c>
      <c r="B1118" s="289">
        <v>0</v>
      </c>
    </row>
    <row r="1119" spans="1:2" ht="21.75" customHeight="1">
      <c r="A1119" s="293" t="s">
        <v>1037</v>
      </c>
      <c r="B1119" s="289">
        <v>0</v>
      </c>
    </row>
    <row r="1120" spans="1:2" ht="21.75" customHeight="1">
      <c r="A1120" s="293" t="s">
        <v>1038</v>
      </c>
      <c r="B1120" s="289">
        <v>0</v>
      </c>
    </row>
    <row r="1121" spans="1:2" ht="21.75" customHeight="1">
      <c r="A1121" s="293" t="s">
        <v>1039</v>
      </c>
      <c r="B1121" s="289">
        <v>0</v>
      </c>
    </row>
    <row r="1122" spans="1:2" ht="21.75" customHeight="1">
      <c r="A1122" s="293" t="s">
        <v>1040</v>
      </c>
      <c r="B1122" s="289">
        <v>0</v>
      </c>
    </row>
    <row r="1123" spans="1:2" ht="21.75" customHeight="1">
      <c r="A1123" s="292" t="s">
        <v>1041</v>
      </c>
      <c r="B1123" s="289">
        <f>SUM(B1124:B1125)</f>
        <v>0</v>
      </c>
    </row>
    <row r="1124" spans="1:2" ht="21.75" customHeight="1">
      <c r="A1124" s="293" t="s">
        <v>1042</v>
      </c>
      <c r="B1124" s="289">
        <v>0</v>
      </c>
    </row>
    <row r="1125" spans="1:2" ht="21.75" customHeight="1">
      <c r="A1125" s="293" t="s">
        <v>1043</v>
      </c>
      <c r="B1125" s="289">
        <v>0</v>
      </c>
    </row>
    <row r="1126" spans="1:2" ht="21.75" customHeight="1">
      <c r="A1126" s="292" t="s">
        <v>1044</v>
      </c>
      <c r="B1126" s="289">
        <f>SUM(B1127:B1128)</f>
        <v>70</v>
      </c>
    </row>
    <row r="1127" spans="1:2" ht="21.75" customHeight="1">
      <c r="A1127" s="293" t="s">
        <v>1045</v>
      </c>
      <c r="B1127" s="289">
        <v>0</v>
      </c>
    </row>
    <row r="1128" spans="1:2" ht="21.75" customHeight="1">
      <c r="A1128" s="293" t="s">
        <v>1046</v>
      </c>
      <c r="B1128" s="289">
        <v>70</v>
      </c>
    </row>
    <row r="1129" spans="1:2" ht="21.75" customHeight="1">
      <c r="A1129" s="292" t="s">
        <v>1047</v>
      </c>
      <c r="B1129" s="289">
        <f>SUM(B1130:B1138)</f>
        <v>0</v>
      </c>
    </row>
    <row r="1130" spans="1:2" ht="21.75" customHeight="1">
      <c r="A1130" s="292" t="s">
        <v>1048</v>
      </c>
      <c r="B1130" s="289">
        <v>0</v>
      </c>
    </row>
    <row r="1131" spans="1:2" ht="21.75" customHeight="1">
      <c r="A1131" s="292" t="s">
        <v>1049</v>
      </c>
      <c r="B1131" s="289">
        <v>0</v>
      </c>
    </row>
    <row r="1132" spans="1:2" ht="21.75" customHeight="1">
      <c r="A1132" s="292" t="s">
        <v>1050</v>
      </c>
      <c r="B1132" s="289">
        <v>0</v>
      </c>
    </row>
    <row r="1133" spans="1:2" ht="21.75" customHeight="1">
      <c r="A1133" s="292" t="s">
        <v>1051</v>
      </c>
      <c r="B1133" s="289">
        <v>0</v>
      </c>
    </row>
    <row r="1134" spans="1:2" ht="21.75" customHeight="1">
      <c r="A1134" s="292" t="s">
        <v>1052</v>
      </c>
      <c r="B1134" s="289">
        <v>0</v>
      </c>
    </row>
    <row r="1135" spans="1:2" ht="21.75" customHeight="1">
      <c r="A1135" s="292" t="s">
        <v>828</v>
      </c>
      <c r="B1135" s="289">
        <v>0</v>
      </c>
    </row>
    <row r="1136" spans="1:2" ht="21.75" customHeight="1">
      <c r="A1136" s="292" t="s">
        <v>1053</v>
      </c>
      <c r="B1136" s="289">
        <v>0</v>
      </c>
    </row>
    <row r="1137" spans="1:2" ht="21.75" customHeight="1">
      <c r="A1137" s="292" t="s">
        <v>1054</v>
      </c>
      <c r="B1137" s="289">
        <v>0</v>
      </c>
    </row>
    <row r="1138" spans="1:2" ht="21.75" customHeight="1">
      <c r="A1138" s="292" t="s">
        <v>1055</v>
      </c>
      <c r="B1138" s="289">
        <v>0</v>
      </c>
    </row>
    <row r="1139" spans="1:2" ht="21.75" customHeight="1">
      <c r="A1139" s="292" t="s">
        <v>1056</v>
      </c>
      <c r="B1139" s="289">
        <f>SUM(B1140,B1167,B1182)</f>
        <v>8104</v>
      </c>
    </row>
    <row r="1140" spans="1:2" ht="21.75" customHeight="1">
      <c r="A1140" s="292" t="s">
        <v>1057</v>
      </c>
      <c r="B1140" s="289">
        <f>SUM(B1141:B1166)</f>
        <v>7854</v>
      </c>
    </row>
    <row r="1141" spans="1:2" ht="21.75" customHeight="1">
      <c r="A1141" s="293" t="s">
        <v>196</v>
      </c>
      <c r="B1141" s="289">
        <v>1504</v>
      </c>
    </row>
    <row r="1142" spans="1:2" ht="21.75" customHeight="1">
      <c r="A1142" s="293" t="s">
        <v>197</v>
      </c>
      <c r="B1142" s="289">
        <v>64</v>
      </c>
    </row>
    <row r="1143" spans="1:2" ht="21.75" customHeight="1">
      <c r="A1143" s="293" t="s">
        <v>198</v>
      </c>
      <c r="B1143" s="289">
        <v>0</v>
      </c>
    </row>
    <row r="1144" spans="1:2" ht="21.75" customHeight="1">
      <c r="A1144" s="293" t="s">
        <v>1058</v>
      </c>
      <c r="B1144" s="289">
        <v>0</v>
      </c>
    </row>
    <row r="1145" spans="1:2" ht="21.75" customHeight="1">
      <c r="A1145" s="293" t="s">
        <v>1059</v>
      </c>
      <c r="B1145" s="289">
        <v>5207</v>
      </c>
    </row>
    <row r="1146" spans="1:2" ht="21.75" customHeight="1">
      <c r="A1146" s="293" t="s">
        <v>1060</v>
      </c>
      <c r="B1146" s="289">
        <v>0</v>
      </c>
    </row>
    <row r="1147" spans="1:2" ht="21.75" customHeight="1">
      <c r="A1147" s="293" t="s">
        <v>1061</v>
      </c>
      <c r="B1147" s="289">
        <v>0</v>
      </c>
    </row>
    <row r="1148" spans="1:2" ht="21.75" customHeight="1">
      <c r="A1148" s="293" t="s">
        <v>1062</v>
      </c>
      <c r="B1148" s="289">
        <v>0</v>
      </c>
    </row>
    <row r="1149" spans="1:2" ht="21.75" customHeight="1">
      <c r="A1149" s="293" t="s">
        <v>1063</v>
      </c>
      <c r="B1149" s="289">
        <v>0</v>
      </c>
    </row>
    <row r="1150" spans="1:2" ht="21.75" customHeight="1">
      <c r="A1150" s="293" t="s">
        <v>1064</v>
      </c>
      <c r="B1150" s="289">
        <v>0</v>
      </c>
    </row>
    <row r="1151" spans="1:2" ht="21.75" customHeight="1">
      <c r="A1151" s="293" t="s">
        <v>1065</v>
      </c>
      <c r="B1151" s="289">
        <v>0</v>
      </c>
    </row>
    <row r="1152" spans="1:2" ht="21.75" customHeight="1">
      <c r="A1152" s="293" t="s">
        <v>1066</v>
      </c>
      <c r="B1152" s="289">
        <v>0</v>
      </c>
    </row>
    <row r="1153" spans="1:2" ht="21.75" customHeight="1">
      <c r="A1153" s="293" t="s">
        <v>1067</v>
      </c>
      <c r="B1153" s="289">
        <v>0</v>
      </c>
    </row>
    <row r="1154" spans="1:2" ht="21.75" customHeight="1">
      <c r="A1154" s="293" t="s">
        <v>1068</v>
      </c>
      <c r="B1154" s="289">
        <v>0</v>
      </c>
    </row>
    <row r="1155" spans="1:2" ht="21.75" customHeight="1">
      <c r="A1155" s="293" t="s">
        <v>1069</v>
      </c>
      <c r="B1155" s="289">
        <v>0</v>
      </c>
    </row>
    <row r="1156" spans="1:2" ht="21.75" customHeight="1">
      <c r="A1156" s="293" t="s">
        <v>1070</v>
      </c>
      <c r="B1156" s="289">
        <v>0</v>
      </c>
    </row>
    <row r="1157" spans="1:2" ht="21.75" customHeight="1">
      <c r="A1157" s="293" t="s">
        <v>1071</v>
      </c>
      <c r="B1157" s="289">
        <v>0</v>
      </c>
    </row>
    <row r="1158" spans="1:2" ht="21.75" customHeight="1">
      <c r="A1158" s="293" t="s">
        <v>1072</v>
      </c>
      <c r="B1158" s="289">
        <v>0</v>
      </c>
    </row>
    <row r="1159" spans="1:2" ht="21.75" customHeight="1">
      <c r="A1159" s="293" t="s">
        <v>1073</v>
      </c>
      <c r="B1159" s="289">
        <v>0</v>
      </c>
    </row>
    <row r="1160" spans="1:2" ht="21.75" customHeight="1">
      <c r="A1160" s="293" t="s">
        <v>1074</v>
      </c>
      <c r="B1160" s="289">
        <v>0</v>
      </c>
    </row>
    <row r="1161" spans="1:2" ht="21.75" customHeight="1">
      <c r="A1161" s="293" t="s">
        <v>1075</v>
      </c>
      <c r="B1161" s="289">
        <v>0</v>
      </c>
    </row>
    <row r="1162" spans="1:2" ht="21.75" customHeight="1">
      <c r="A1162" s="293" t="s">
        <v>1076</v>
      </c>
      <c r="B1162" s="289">
        <v>0</v>
      </c>
    </row>
    <row r="1163" spans="1:2" ht="21.75" customHeight="1">
      <c r="A1163" s="293" t="s">
        <v>1077</v>
      </c>
      <c r="B1163" s="289">
        <v>0</v>
      </c>
    </row>
    <row r="1164" spans="1:2" ht="21.75" customHeight="1">
      <c r="A1164" s="293" t="s">
        <v>1078</v>
      </c>
      <c r="B1164" s="289">
        <v>0</v>
      </c>
    </row>
    <row r="1165" spans="1:2" ht="21.75" customHeight="1">
      <c r="A1165" s="293" t="s">
        <v>205</v>
      </c>
      <c r="B1165" s="289">
        <v>1036</v>
      </c>
    </row>
    <row r="1166" spans="1:2" ht="21.75" customHeight="1">
      <c r="A1166" s="293" t="s">
        <v>1079</v>
      </c>
      <c r="B1166" s="289">
        <v>43</v>
      </c>
    </row>
    <row r="1167" spans="1:2" ht="21.75" customHeight="1">
      <c r="A1167" s="292" t="s">
        <v>1080</v>
      </c>
      <c r="B1167" s="289">
        <f>SUM(B1168:B1181)</f>
        <v>250</v>
      </c>
    </row>
    <row r="1168" spans="1:2" ht="21.75" customHeight="1">
      <c r="A1168" s="293" t="s">
        <v>196</v>
      </c>
      <c r="B1168" s="289">
        <v>0</v>
      </c>
    </row>
    <row r="1169" spans="1:2" ht="21.75" customHeight="1">
      <c r="A1169" s="293" t="s">
        <v>197</v>
      </c>
      <c r="B1169" s="289">
        <v>0</v>
      </c>
    </row>
    <row r="1170" spans="1:2" ht="21.75" customHeight="1">
      <c r="A1170" s="293" t="s">
        <v>198</v>
      </c>
      <c r="B1170" s="289">
        <v>0</v>
      </c>
    </row>
    <row r="1171" spans="1:2" ht="21.75" customHeight="1">
      <c r="A1171" s="293" t="s">
        <v>1081</v>
      </c>
      <c r="B1171" s="289">
        <v>98</v>
      </c>
    </row>
    <row r="1172" spans="1:2" ht="21.75" customHeight="1">
      <c r="A1172" s="293" t="s">
        <v>1082</v>
      </c>
      <c r="B1172" s="289">
        <v>0</v>
      </c>
    </row>
    <row r="1173" spans="1:2" ht="21.75" customHeight="1">
      <c r="A1173" s="293" t="s">
        <v>1083</v>
      </c>
      <c r="B1173" s="289">
        <v>0</v>
      </c>
    </row>
    <row r="1174" spans="1:2" ht="21.75" customHeight="1">
      <c r="A1174" s="293" t="s">
        <v>1084</v>
      </c>
      <c r="B1174" s="289">
        <v>0</v>
      </c>
    </row>
    <row r="1175" spans="1:2" ht="21.75" customHeight="1">
      <c r="A1175" s="293" t="s">
        <v>1085</v>
      </c>
      <c r="B1175" s="289">
        <v>56</v>
      </c>
    </row>
    <row r="1176" spans="1:2" ht="21.75" customHeight="1">
      <c r="A1176" s="293" t="s">
        <v>1086</v>
      </c>
      <c r="B1176" s="289">
        <v>0</v>
      </c>
    </row>
    <row r="1177" spans="1:2" ht="21.75" customHeight="1">
      <c r="A1177" s="293" t="s">
        <v>1087</v>
      </c>
      <c r="B1177" s="289">
        <v>0</v>
      </c>
    </row>
    <row r="1178" spans="1:2" ht="21.75" customHeight="1">
      <c r="A1178" s="293" t="s">
        <v>1088</v>
      </c>
      <c r="B1178" s="289">
        <v>0</v>
      </c>
    </row>
    <row r="1179" spans="1:2" ht="21.75" customHeight="1">
      <c r="A1179" s="293" t="s">
        <v>1089</v>
      </c>
      <c r="B1179" s="289">
        <v>0</v>
      </c>
    </row>
    <row r="1180" spans="1:2" ht="21.75" customHeight="1">
      <c r="A1180" s="293" t="s">
        <v>1090</v>
      </c>
      <c r="B1180" s="289">
        <v>0</v>
      </c>
    </row>
    <row r="1181" spans="1:2" ht="21.75" customHeight="1">
      <c r="A1181" s="293" t="s">
        <v>1091</v>
      </c>
      <c r="B1181" s="289">
        <v>96</v>
      </c>
    </row>
    <row r="1182" spans="1:2" ht="21.75" customHeight="1">
      <c r="A1182" s="292" t="s">
        <v>1092</v>
      </c>
      <c r="B1182" s="289">
        <f>B1183</f>
        <v>0</v>
      </c>
    </row>
    <row r="1183" spans="1:2" ht="21.75" customHeight="1">
      <c r="A1183" s="293" t="s">
        <v>1093</v>
      </c>
      <c r="B1183" s="289">
        <v>0</v>
      </c>
    </row>
    <row r="1184" spans="1:2" ht="21.75" customHeight="1">
      <c r="A1184" s="292" t="s">
        <v>1094</v>
      </c>
      <c r="B1184" s="289">
        <f>SUM(B1185,B1196,B1200)</f>
        <v>37967</v>
      </c>
    </row>
    <row r="1185" spans="1:2" ht="21.75" customHeight="1">
      <c r="A1185" s="292" t="s">
        <v>1095</v>
      </c>
      <c r="B1185" s="289">
        <f>SUM(B1186:B1195)</f>
        <v>24076</v>
      </c>
    </row>
    <row r="1186" spans="1:2" ht="21.75" customHeight="1">
      <c r="A1186" s="293" t="s">
        <v>1096</v>
      </c>
      <c r="B1186" s="289">
        <v>229</v>
      </c>
    </row>
    <row r="1187" spans="1:2" ht="21.75" customHeight="1">
      <c r="A1187" s="293" t="s">
        <v>1097</v>
      </c>
      <c r="B1187" s="289">
        <v>0</v>
      </c>
    </row>
    <row r="1188" spans="1:2" ht="21.75" customHeight="1">
      <c r="A1188" s="293" t="s">
        <v>1098</v>
      </c>
      <c r="B1188" s="289">
        <v>6078</v>
      </c>
    </row>
    <row r="1189" spans="1:2" ht="21.75" customHeight="1">
      <c r="A1189" s="293" t="s">
        <v>1099</v>
      </c>
      <c r="B1189" s="289">
        <v>0</v>
      </c>
    </row>
    <row r="1190" spans="1:2" ht="21.75" customHeight="1">
      <c r="A1190" s="293" t="s">
        <v>1100</v>
      </c>
      <c r="B1190" s="289">
        <v>307</v>
      </c>
    </row>
    <row r="1191" spans="1:2" ht="21.75" customHeight="1">
      <c r="A1191" s="293" t="s">
        <v>1101</v>
      </c>
      <c r="B1191" s="289">
        <v>0</v>
      </c>
    </row>
    <row r="1192" spans="1:2" ht="21.75" customHeight="1">
      <c r="A1192" s="293" t="s">
        <v>1102</v>
      </c>
      <c r="B1192" s="289">
        <v>12</v>
      </c>
    </row>
    <row r="1193" spans="1:2" ht="21.75" customHeight="1">
      <c r="A1193" s="293" t="s">
        <v>1103</v>
      </c>
      <c r="B1193" s="289">
        <v>3046</v>
      </c>
    </row>
    <row r="1194" spans="1:2" ht="21.75" customHeight="1">
      <c r="A1194" s="293" t="s">
        <v>1104</v>
      </c>
      <c r="B1194" s="289">
        <v>0</v>
      </c>
    </row>
    <row r="1195" spans="1:2" ht="21.75" customHeight="1">
      <c r="A1195" s="293" t="s">
        <v>1105</v>
      </c>
      <c r="B1195" s="289">
        <v>14404</v>
      </c>
    </row>
    <row r="1196" spans="1:2" ht="21.75" customHeight="1">
      <c r="A1196" s="292" t="s">
        <v>1106</v>
      </c>
      <c r="B1196" s="289">
        <f>SUM(B1197:B1199)</f>
        <v>13891</v>
      </c>
    </row>
    <row r="1197" spans="1:2" ht="21.75" customHeight="1">
      <c r="A1197" s="293" t="s">
        <v>1107</v>
      </c>
      <c r="B1197" s="289">
        <v>13891</v>
      </c>
    </row>
    <row r="1198" spans="1:2" ht="21.75" customHeight="1">
      <c r="A1198" s="293" t="s">
        <v>1108</v>
      </c>
      <c r="B1198" s="289">
        <v>0</v>
      </c>
    </row>
    <row r="1199" spans="1:2" ht="21.75" customHeight="1">
      <c r="A1199" s="293" t="s">
        <v>1109</v>
      </c>
      <c r="B1199" s="289">
        <v>0</v>
      </c>
    </row>
    <row r="1200" spans="1:2" ht="21.75" customHeight="1">
      <c r="A1200" s="292" t="s">
        <v>1110</v>
      </c>
      <c r="B1200" s="289">
        <f>SUM(B1201:B1203)</f>
        <v>0</v>
      </c>
    </row>
    <row r="1201" spans="1:2" ht="21.75" customHeight="1">
      <c r="A1201" s="293" t="s">
        <v>1111</v>
      </c>
      <c r="B1201" s="289">
        <v>0</v>
      </c>
    </row>
    <row r="1202" spans="1:2" ht="21.75" customHeight="1">
      <c r="A1202" s="293" t="s">
        <v>1112</v>
      </c>
      <c r="B1202" s="289">
        <v>0</v>
      </c>
    </row>
    <row r="1203" spans="1:2" ht="21.75" customHeight="1">
      <c r="A1203" s="293" t="s">
        <v>1113</v>
      </c>
      <c r="B1203" s="289">
        <v>0</v>
      </c>
    </row>
    <row r="1204" spans="1:2" ht="21.75" customHeight="1">
      <c r="A1204" s="292" t="s">
        <v>1114</v>
      </c>
      <c r="B1204" s="289">
        <f>SUM(B1205,B1223,B1229,B1235)</f>
        <v>762</v>
      </c>
    </row>
    <row r="1205" spans="1:2" ht="21.75" customHeight="1">
      <c r="A1205" s="292" t="s">
        <v>1115</v>
      </c>
      <c r="B1205" s="289">
        <f>SUM(B1206:B1222)</f>
        <v>183</v>
      </c>
    </row>
    <row r="1206" spans="1:2" ht="21.75" customHeight="1">
      <c r="A1206" s="293" t="s">
        <v>196</v>
      </c>
      <c r="B1206" s="289">
        <v>0</v>
      </c>
    </row>
    <row r="1207" spans="1:2" ht="21.75" customHeight="1">
      <c r="A1207" s="293" t="s">
        <v>197</v>
      </c>
      <c r="B1207" s="289">
        <v>0</v>
      </c>
    </row>
    <row r="1208" spans="1:2" ht="21.75" customHeight="1">
      <c r="A1208" s="293" t="s">
        <v>198</v>
      </c>
      <c r="B1208" s="289">
        <v>0</v>
      </c>
    </row>
    <row r="1209" spans="1:2" ht="21.75" customHeight="1">
      <c r="A1209" s="293" t="s">
        <v>1116</v>
      </c>
      <c r="B1209" s="289">
        <v>0</v>
      </c>
    </row>
    <row r="1210" spans="1:2" ht="21.75" customHeight="1">
      <c r="A1210" s="293" t="s">
        <v>1117</v>
      </c>
      <c r="B1210" s="289">
        <v>0</v>
      </c>
    </row>
    <row r="1211" spans="1:2" ht="21.75" customHeight="1">
      <c r="A1211" s="293" t="s">
        <v>1118</v>
      </c>
      <c r="B1211" s="289">
        <v>0</v>
      </c>
    </row>
    <row r="1212" spans="1:2" ht="21.75" customHeight="1">
      <c r="A1212" s="293" t="s">
        <v>1119</v>
      </c>
      <c r="B1212" s="289">
        <v>0</v>
      </c>
    </row>
    <row r="1213" spans="1:2" ht="21.75" customHeight="1">
      <c r="A1213" s="293" t="s">
        <v>1120</v>
      </c>
      <c r="B1213" s="289">
        <v>0</v>
      </c>
    </row>
    <row r="1214" spans="1:2" ht="21.75" customHeight="1">
      <c r="A1214" s="293" t="s">
        <v>1121</v>
      </c>
      <c r="B1214" s="289">
        <v>0</v>
      </c>
    </row>
    <row r="1215" spans="1:2" ht="21.75" customHeight="1">
      <c r="A1215" s="293" t="s">
        <v>1122</v>
      </c>
      <c r="B1215" s="289">
        <v>0</v>
      </c>
    </row>
    <row r="1216" spans="1:2" ht="21.75" customHeight="1">
      <c r="A1216" s="293" t="s">
        <v>1123</v>
      </c>
      <c r="B1216" s="289">
        <v>0</v>
      </c>
    </row>
    <row r="1217" spans="1:2" ht="21.75" customHeight="1">
      <c r="A1217" s="293" t="s">
        <v>1124</v>
      </c>
      <c r="B1217" s="289">
        <v>0</v>
      </c>
    </row>
    <row r="1218" spans="1:2" ht="21.75" customHeight="1">
      <c r="A1218" s="293" t="s">
        <v>1125</v>
      </c>
      <c r="B1218" s="289">
        <v>0</v>
      </c>
    </row>
    <row r="1219" spans="1:2" ht="21.75" customHeight="1">
      <c r="A1219" s="293" t="s">
        <v>1126</v>
      </c>
      <c r="B1219" s="289">
        <v>0</v>
      </c>
    </row>
    <row r="1220" spans="1:2" ht="21.75" customHeight="1">
      <c r="A1220" s="293" t="s">
        <v>1127</v>
      </c>
      <c r="B1220" s="289">
        <v>0</v>
      </c>
    </row>
    <row r="1221" spans="1:2" ht="21.75" customHeight="1">
      <c r="A1221" s="293" t="s">
        <v>205</v>
      </c>
      <c r="B1221" s="289">
        <v>0</v>
      </c>
    </row>
    <row r="1222" spans="1:2" ht="21.75" customHeight="1">
      <c r="A1222" s="293" t="s">
        <v>1128</v>
      </c>
      <c r="B1222" s="289">
        <v>183</v>
      </c>
    </row>
    <row r="1223" spans="1:2" ht="21.75" customHeight="1">
      <c r="A1223" s="292" t="s">
        <v>1129</v>
      </c>
      <c r="B1223" s="289">
        <f>SUM(B1224:B1228)</f>
        <v>0</v>
      </c>
    </row>
    <row r="1224" spans="1:2" ht="21.75" customHeight="1">
      <c r="A1224" s="293" t="s">
        <v>1130</v>
      </c>
      <c r="B1224" s="289">
        <v>0</v>
      </c>
    </row>
    <row r="1225" spans="1:2" ht="21.75" customHeight="1">
      <c r="A1225" s="293" t="s">
        <v>1131</v>
      </c>
      <c r="B1225" s="289">
        <v>0</v>
      </c>
    </row>
    <row r="1226" spans="1:2" ht="21.75" customHeight="1">
      <c r="A1226" s="293" t="s">
        <v>1132</v>
      </c>
      <c r="B1226" s="289">
        <v>0</v>
      </c>
    </row>
    <row r="1227" spans="1:2" ht="21.75" customHeight="1">
      <c r="A1227" s="293" t="s">
        <v>1133</v>
      </c>
      <c r="B1227" s="289">
        <v>0</v>
      </c>
    </row>
    <row r="1228" spans="1:2" ht="21.75" customHeight="1">
      <c r="A1228" s="293" t="s">
        <v>1134</v>
      </c>
      <c r="B1228" s="289">
        <v>0</v>
      </c>
    </row>
    <row r="1229" spans="1:2" ht="21.75" customHeight="1">
      <c r="A1229" s="292" t="s">
        <v>1135</v>
      </c>
      <c r="B1229" s="289">
        <f>SUM(B1230:B1234)</f>
        <v>579</v>
      </c>
    </row>
    <row r="1230" spans="1:2" ht="21.75" customHeight="1">
      <c r="A1230" s="293" t="s">
        <v>1136</v>
      </c>
      <c r="B1230" s="289">
        <v>358</v>
      </c>
    </row>
    <row r="1231" spans="1:2" ht="21.75" customHeight="1">
      <c r="A1231" s="293" t="s">
        <v>1137</v>
      </c>
      <c r="B1231" s="289">
        <v>0</v>
      </c>
    </row>
    <row r="1232" spans="1:2" ht="21.75" customHeight="1">
      <c r="A1232" s="293" t="s">
        <v>1138</v>
      </c>
      <c r="B1232" s="289">
        <v>0</v>
      </c>
    </row>
    <row r="1233" spans="1:2" ht="21.75" customHeight="1">
      <c r="A1233" s="293" t="s">
        <v>1139</v>
      </c>
      <c r="B1233" s="289">
        <v>0</v>
      </c>
    </row>
    <row r="1234" spans="1:2" ht="21.75" customHeight="1">
      <c r="A1234" s="293" t="s">
        <v>1140</v>
      </c>
      <c r="B1234" s="289">
        <v>221</v>
      </c>
    </row>
    <row r="1235" spans="1:2" ht="21.75" customHeight="1">
      <c r="A1235" s="292" t="s">
        <v>1141</v>
      </c>
      <c r="B1235" s="289">
        <f>SUM(B1236:B1247)</f>
        <v>0</v>
      </c>
    </row>
    <row r="1236" spans="1:2" ht="21.75" customHeight="1">
      <c r="A1236" s="293" t="s">
        <v>1142</v>
      </c>
      <c r="B1236" s="289">
        <v>0</v>
      </c>
    </row>
    <row r="1237" spans="1:2" ht="21.75" customHeight="1">
      <c r="A1237" s="293" t="s">
        <v>1143</v>
      </c>
      <c r="B1237" s="289">
        <v>0</v>
      </c>
    </row>
    <row r="1238" spans="1:2" ht="21.75" customHeight="1">
      <c r="A1238" s="293" t="s">
        <v>1144</v>
      </c>
      <c r="B1238" s="289">
        <v>0</v>
      </c>
    </row>
    <row r="1239" spans="1:2" ht="21.75" customHeight="1">
      <c r="A1239" s="293" t="s">
        <v>1145</v>
      </c>
      <c r="B1239" s="289">
        <v>0</v>
      </c>
    </row>
    <row r="1240" spans="1:2" ht="21.75" customHeight="1">
      <c r="A1240" s="293" t="s">
        <v>1146</v>
      </c>
      <c r="B1240" s="289">
        <v>0</v>
      </c>
    </row>
    <row r="1241" spans="1:2" ht="21.75" customHeight="1">
      <c r="A1241" s="293" t="s">
        <v>1147</v>
      </c>
      <c r="B1241" s="289">
        <v>0</v>
      </c>
    </row>
    <row r="1242" spans="1:2" ht="21.75" customHeight="1">
      <c r="A1242" s="293" t="s">
        <v>1148</v>
      </c>
      <c r="B1242" s="289">
        <v>0</v>
      </c>
    </row>
    <row r="1243" spans="1:2" ht="21.75" customHeight="1">
      <c r="A1243" s="293" t="s">
        <v>1149</v>
      </c>
      <c r="B1243" s="289">
        <v>0</v>
      </c>
    </row>
    <row r="1244" spans="1:2" ht="21.75" customHeight="1">
      <c r="A1244" s="293" t="s">
        <v>1150</v>
      </c>
      <c r="B1244" s="289">
        <v>0</v>
      </c>
    </row>
    <row r="1245" spans="1:2" ht="21.75" customHeight="1">
      <c r="A1245" s="293" t="s">
        <v>1151</v>
      </c>
      <c r="B1245" s="289">
        <v>0</v>
      </c>
    </row>
    <row r="1246" spans="1:2" ht="21.75" customHeight="1">
      <c r="A1246" s="293" t="s">
        <v>1152</v>
      </c>
      <c r="B1246" s="289">
        <v>0</v>
      </c>
    </row>
    <row r="1247" spans="1:2" ht="21.75" customHeight="1">
      <c r="A1247" s="293" t="s">
        <v>1153</v>
      </c>
      <c r="B1247" s="289">
        <v>0</v>
      </c>
    </row>
    <row r="1248" spans="1:2" ht="21.75" customHeight="1">
      <c r="A1248" s="292" t="s">
        <v>1154</v>
      </c>
      <c r="B1248" s="289">
        <f>SUM(B1249,B1260,B1266,B1274,B1287,B1291,B1295)</f>
        <v>8144</v>
      </c>
    </row>
    <row r="1249" spans="1:2" ht="21.75" customHeight="1">
      <c r="A1249" s="292" t="s">
        <v>1155</v>
      </c>
      <c r="B1249" s="289">
        <f>SUM(B1250:B1259)</f>
        <v>1151</v>
      </c>
    </row>
    <row r="1250" spans="1:2" ht="21.75" customHeight="1">
      <c r="A1250" s="293" t="s">
        <v>196</v>
      </c>
      <c r="B1250" s="289">
        <v>543</v>
      </c>
    </row>
    <row r="1251" spans="1:2" ht="21.75" customHeight="1">
      <c r="A1251" s="293" t="s">
        <v>197</v>
      </c>
      <c r="B1251" s="289">
        <v>18</v>
      </c>
    </row>
    <row r="1252" spans="1:2" ht="21.75" customHeight="1">
      <c r="A1252" s="293" t="s">
        <v>198</v>
      </c>
      <c r="B1252" s="289">
        <v>0</v>
      </c>
    </row>
    <row r="1253" spans="1:2" ht="21.75" customHeight="1">
      <c r="A1253" s="293" t="s">
        <v>1156</v>
      </c>
      <c r="B1253" s="289">
        <v>0</v>
      </c>
    </row>
    <row r="1254" spans="1:2" ht="21.75" customHeight="1">
      <c r="A1254" s="293" t="s">
        <v>1157</v>
      </c>
      <c r="B1254" s="289">
        <v>0</v>
      </c>
    </row>
    <row r="1255" spans="1:2" ht="21.75" customHeight="1">
      <c r="A1255" s="293" t="s">
        <v>1158</v>
      </c>
      <c r="B1255" s="289">
        <v>0</v>
      </c>
    </row>
    <row r="1256" spans="1:2" ht="21.75" customHeight="1">
      <c r="A1256" s="293" t="s">
        <v>1159</v>
      </c>
      <c r="B1256" s="289">
        <v>0</v>
      </c>
    </row>
    <row r="1257" spans="1:2" ht="21.75" customHeight="1">
      <c r="A1257" s="293" t="s">
        <v>1160</v>
      </c>
      <c r="B1257" s="289">
        <v>0</v>
      </c>
    </row>
    <row r="1258" spans="1:2" ht="21.75" customHeight="1">
      <c r="A1258" s="293" t="s">
        <v>205</v>
      </c>
      <c r="B1258" s="289">
        <v>326</v>
      </c>
    </row>
    <row r="1259" spans="1:2" ht="21.75" customHeight="1">
      <c r="A1259" s="293" t="s">
        <v>1161</v>
      </c>
      <c r="B1259" s="289">
        <v>264</v>
      </c>
    </row>
    <row r="1260" spans="1:2" ht="21.75" customHeight="1">
      <c r="A1260" s="292" t="s">
        <v>1162</v>
      </c>
      <c r="B1260" s="289">
        <f>SUM(B1261:B1265)</f>
        <v>939</v>
      </c>
    </row>
    <row r="1261" spans="1:2" ht="21.75" customHeight="1">
      <c r="A1261" s="293" t="s">
        <v>196</v>
      </c>
      <c r="B1261" s="289">
        <v>324</v>
      </c>
    </row>
    <row r="1262" spans="1:2" ht="21.75" customHeight="1">
      <c r="A1262" s="293" t="s">
        <v>197</v>
      </c>
      <c r="B1262" s="289">
        <v>0</v>
      </c>
    </row>
    <row r="1263" spans="1:2" ht="21.75" customHeight="1">
      <c r="A1263" s="293" t="s">
        <v>198</v>
      </c>
      <c r="B1263" s="289">
        <v>0</v>
      </c>
    </row>
    <row r="1264" spans="1:2" ht="21.75" customHeight="1">
      <c r="A1264" s="293" t="s">
        <v>1163</v>
      </c>
      <c r="B1264" s="289">
        <v>429</v>
      </c>
    </row>
    <row r="1265" spans="1:2" ht="21.75" customHeight="1">
      <c r="A1265" s="293" t="s">
        <v>1164</v>
      </c>
      <c r="B1265" s="289">
        <v>186</v>
      </c>
    </row>
    <row r="1266" spans="1:2" ht="21.75" customHeight="1">
      <c r="A1266" s="292" t="s">
        <v>1165</v>
      </c>
      <c r="B1266" s="289">
        <f>SUM(B1267:B1273)</f>
        <v>0</v>
      </c>
    </row>
    <row r="1267" spans="1:2" ht="21.75" customHeight="1">
      <c r="A1267" s="293" t="s">
        <v>196</v>
      </c>
      <c r="B1267" s="289">
        <v>0</v>
      </c>
    </row>
    <row r="1268" spans="1:2" ht="21.75" customHeight="1">
      <c r="A1268" s="293" t="s">
        <v>197</v>
      </c>
      <c r="B1268" s="289">
        <v>0</v>
      </c>
    </row>
    <row r="1269" spans="1:2" ht="21.75" customHeight="1">
      <c r="A1269" s="293" t="s">
        <v>198</v>
      </c>
      <c r="B1269" s="289">
        <v>0</v>
      </c>
    </row>
    <row r="1270" spans="1:2" ht="21.75" customHeight="1">
      <c r="A1270" s="293" t="s">
        <v>1166</v>
      </c>
      <c r="B1270" s="289">
        <v>0</v>
      </c>
    </row>
    <row r="1271" spans="1:2" ht="21.75" customHeight="1">
      <c r="A1271" s="293" t="s">
        <v>1167</v>
      </c>
      <c r="B1271" s="289">
        <v>0</v>
      </c>
    </row>
    <row r="1272" spans="1:2" ht="21.75" customHeight="1">
      <c r="A1272" s="293" t="s">
        <v>205</v>
      </c>
      <c r="B1272" s="289">
        <v>0</v>
      </c>
    </row>
    <row r="1273" spans="1:2" ht="21.75" customHeight="1">
      <c r="A1273" s="293" t="s">
        <v>1168</v>
      </c>
      <c r="B1273" s="289">
        <v>0</v>
      </c>
    </row>
    <row r="1274" spans="1:2" ht="21.75" customHeight="1">
      <c r="A1274" s="292" t="s">
        <v>1169</v>
      </c>
      <c r="B1274" s="289">
        <f>SUM(B1275:B1286)</f>
        <v>0</v>
      </c>
    </row>
    <row r="1275" spans="1:2" ht="21.75" customHeight="1">
      <c r="A1275" s="293" t="s">
        <v>196</v>
      </c>
      <c r="B1275" s="289">
        <v>0</v>
      </c>
    </row>
    <row r="1276" spans="1:2" ht="21.75" customHeight="1">
      <c r="A1276" s="293" t="s">
        <v>197</v>
      </c>
      <c r="B1276" s="289">
        <v>0</v>
      </c>
    </row>
    <row r="1277" spans="1:2" ht="21.75" customHeight="1">
      <c r="A1277" s="293" t="s">
        <v>198</v>
      </c>
      <c r="B1277" s="289">
        <v>0</v>
      </c>
    </row>
    <row r="1278" spans="1:2" ht="21.75" customHeight="1">
      <c r="A1278" s="293" t="s">
        <v>1170</v>
      </c>
      <c r="B1278" s="289">
        <v>0</v>
      </c>
    </row>
    <row r="1279" spans="1:2" ht="21.75" customHeight="1">
      <c r="A1279" s="293" t="s">
        <v>1171</v>
      </c>
      <c r="B1279" s="289">
        <v>0</v>
      </c>
    </row>
    <row r="1280" spans="1:2" ht="21.75" customHeight="1">
      <c r="A1280" s="293" t="s">
        <v>1172</v>
      </c>
      <c r="B1280" s="289">
        <v>0</v>
      </c>
    </row>
    <row r="1281" spans="1:2" ht="21.75" customHeight="1">
      <c r="A1281" s="293" t="s">
        <v>1173</v>
      </c>
      <c r="B1281" s="289">
        <v>0</v>
      </c>
    </row>
    <row r="1282" spans="1:2" ht="21.75" customHeight="1">
      <c r="A1282" s="293" t="s">
        <v>1174</v>
      </c>
      <c r="B1282" s="289">
        <v>0</v>
      </c>
    </row>
    <row r="1283" spans="1:2" ht="21.75" customHeight="1">
      <c r="A1283" s="293" t="s">
        <v>1175</v>
      </c>
      <c r="B1283" s="289">
        <v>0</v>
      </c>
    </row>
    <row r="1284" spans="1:2" ht="21.75" customHeight="1">
      <c r="A1284" s="293" t="s">
        <v>1176</v>
      </c>
      <c r="B1284" s="289">
        <v>0</v>
      </c>
    </row>
    <row r="1285" spans="1:2" ht="21.75" customHeight="1">
      <c r="A1285" s="293" t="s">
        <v>1177</v>
      </c>
      <c r="B1285" s="289">
        <v>0</v>
      </c>
    </row>
    <row r="1286" spans="1:2" ht="21.75" customHeight="1">
      <c r="A1286" s="293" t="s">
        <v>1178</v>
      </c>
      <c r="B1286" s="289">
        <v>0</v>
      </c>
    </row>
    <row r="1287" spans="1:2" ht="21.75" customHeight="1">
      <c r="A1287" s="292" t="s">
        <v>1179</v>
      </c>
      <c r="B1287" s="289">
        <f>SUM(B1288:B1290)</f>
        <v>4273</v>
      </c>
    </row>
    <row r="1288" spans="1:2" ht="21.75" customHeight="1">
      <c r="A1288" s="293" t="s">
        <v>1180</v>
      </c>
      <c r="B1288" s="289">
        <v>4273</v>
      </c>
    </row>
    <row r="1289" spans="1:2" ht="21.75" customHeight="1">
      <c r="A1289" s="293" t="s">
        <v>1181</v>
      </c>
      <c r="B1289" s="289">
        <v>0</v>
      </c>
    </row>
    <row r="1290" spans="1:2" ht="21.75" customHeight="1">
      <c r="A1290" s="293" t="s">
        <v>1182</v>
      </c>
      <c r="B1290" s="289">
        <v>0</v>
      </c>
    </row>
    <row r="1291" spans="1:2" ht="21.75" customHeight="1">
      <c r="A1291" s="292" t="s">
        <v>1183</v>
      </c>
      <c r="B1291" s="360">
        <f>SUM(B1292:B1294)</f>
        <v>1056</v>
      </c>
    </row>
    <row r="1292" spans="1:2" ht="21.75" customHeight="1">
      <c r="A1292" s="293" t="s">
        <v>1184</v>
      </c>
      <c r="B1292" s="289">
        <v>927</v>
      </c>
    </row>
    <row r="1293" spans="1:2" ht="21.75" customHeight="1">
      <c r="A1293" s="293" t="s">
        <v>1185</v>
      </c>
      <c r="B1293" s="289">
        <v>79</v>
      </c>
    </row>
    <row r="1294" spans="1:2" ht="21.75" customHeight="1">
      <c r="A1294" s="293" t="s">
        <v>1186</v>
      </c>
      <c r="B1294" s="289">
        <v>50</v>
      </c>
    </row>
    <row r="1295" spans="1:2" ht="21.75" customHeight="1">
      <c r="A1295" s="292" t="s">
        <v>1187</v>
      </c>
      <c r="B1295" s="289">
        <f aca="true" t="shared" si="1" ref="B1295:B1298">B1296</f>
        <v>725</v>
      </c>
    </row>
    <row r="1296" spans="1:2" ht="21.75" customHeight="1">
      <c r="A1296" s="293" t="s">
        <v>1188</v>
      </c>
      <c r="B1296" s="289">
        <v>725</v>
      </c>
    </row>
    <row r="1297" spans="1:2" ht="21.75" customHeight="1">
      <c r="A1297" s="292" t="s">
        <v>1189</v>
      </c>
      <c r="B1297" s="289">
        <f t="shared" si="1"/>
        <v>0</v>
      </c>
    </row>
    <row r="1298" spans="1:2" ht="21.75" customHeight="1">
      <c r="A1298" s="292" t="s">
        <v>1190</v>
      </c>
      <c r="B1298" s="289">
        <f t="shared" si="1"/>
        <v>0</v>
      </c>
    </row>
    <row r="1299" spans="1:2" ht="21.75" customHeight="1">
      <c r="A1299" s="293" t="s">
        <v>1191</v>
      </c>
      <c r="B1299" s="289">
        <v>0</v>
      </c>
    </row>
    <row r="1300" spans="1:2" ht="21.75" customHeight="1">
      <c r="A1300" s="292" t="s">
        <v>1192</v>
      </c>
      <c r="B1300" s="289">
        <f>SUM(B1301,B1302,B1307)</f>
        <v>15783</v>
      </c>
    </row>
    <row r="1301" spans="1:2" ht="21.75" customHeight="1">
      <c r="A1301" s="292" t="s">
        <v>1193</v>
      </c>
      <c r="B1301" s="289">
        <v>0</v>
      </c>
    </row>
    <row r="1302" spans="1:2" ht="21.75" customHeight="1">
      <c r="A1302" s="292" t="s">
        <v>1194</v>
      </c>
      <c r="B1302" s="289">
        <f>SUM(B1303:B1306)</f>
        <v>0</v>
      </c>
    </row>
    <row r="1303" spans="1:2" ht="21.75" customHeight="1">
      <c r="A1303" s="293" t="s">
        <v>1195</v>
      </c>
      <c r="B1303" s="289">
        <v>0</v>
      </c>
    </row>
    <row r="1304" spans="1:2" ht="21.75" customHeight="1">
      <c r="A1304" s="293" t="s">
        <v>1196</v>
      </c>
      <c r="B1304" s="289">
        <v>0</v>
      </c>
    </row>
    <row r="1305" spans="1:2" ht="21.75" customHeight="1">
      <c r="A1305" s="293" t="s">
        <v>1197</v>
      </c>
      <c r="B1305" s="289">
        <v>0</v>
      </c>
    </row>
    <row r="1306" spans="1:2" ht="21.75" customHeight="1">
      <c r="A1306" s="293" t="s">
        <v>1198</v>
      </c>
      <c r="B1306" s="289">
        <v>0</v>
      </c>
    </row>
    <row r="1307" spans="1:2" ht="21.75" customHeight="1">
      <c r="A1307" s="292" t="s">
        <v>1199</v>
      </c>
      <c r="B1307" s="289">
        <f>SUM(B1308:B1311)</f>
        <v>15783</v>
      </c>
    </row>
    <row r="1308" spans="1:2" ht="21.75" customHeight="1">
      <c r="A1308" s="293" t="s">
        <v>1200</v>
      </c>
      <c r="B1308" s="289">
        <v>15629</v>
      </c>
    </row>
    <row r="1309" spans="1:2" ht="21.75" customHeight="1">
      <c r="A1309" s="293" t="s">
        <v>1201</v>
      </c>
      <c r="B1309" s="289">
        <v>0</v>
      </c>
    </row>
    <row r="1310" spans="1:2" ht="21.75" customHeight="1">
      <c r="A1310" s="293" t="s">
        <v>1202</v>
      </c>
      <c r="B1310" s="289">
        <v>154</v>
      </c>
    </row>
    <row r="1311" spans="1:2" ht="21.75" customHeight="1">
      <c r="A1311" s="293" t="s">
        <v>1203</v>
      </c>
      <c r="B1311" s="289">
        <v>0</v>
      </c>
    </row>
    <row r="1312" spans="1:2" ht="21.75" customHeight="1">
      <c r="A1312" s="292" t="s">
        <v>1204</v>
      </c>
      <c r="B1312" s="289">
        <f>B1313+B1314+B1315</f>
        <v>7</v>
      </c>
    </row>
    <row r="1313" spans="1:2" ht="21.75" customHeight="1">
      <c r="A1313" s="292" t="s">
        <v>1205</v>
      </c>
      <c r="B1313" s="289">
        <v>0</v>
      </c>
    </row>
    <row r="1314" spans="1:2" ht="21.75" customHeight="1">
      <c r="A1314" s="292" t="s">
        <v>1206</v>
      </c>
      <c r="B1314" s="289">
        <v>0</v>
      </c>
    </row>
    <row r="1315" spans="1:2" ht="21.75" customHeight="1">
      <c r="A1315" s="292" t="s">
        <v>1207</v>
      </c>
      <c r="B1315" s="289">
        <v>7</v>
      </c>
    </row>
  </sheetData>
  <sheetProtection/>
  <mergeCells count="3">
    <mergeCell ref="A1:B1"/>
    <mergeCell ref="A2:B2"/>
    <mergeCell ref="A4:B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N18"/>
  <sheetViews>
    <sheetView zoomScaleSheetLayoutView="100" workbookViewId="0" topLeftCell="A1">
      <selection activeCell="P10" sqref="P10"/>
    </sheetView>
  </sheetViews>
  <sheetFormatPr defaultColWidth="9.00390625" defaultRowHeight="14.25"/>
  <cols>
    <col min="1" max="1" width="5.125" style="18" customWidth="1"/>
    <col min="2" max="2" width="8.125" style="18" customWidth="1"/>
    <col min="3" max="3" width="7.125" style="18" customWidth="1"/>
    <col min="4" max="5" width="9.00390625" style="18" customWidth="1"/>
    <col min="6" max="6" width="7.875" style="18" customWidth="1"/>
    <col min="7" max="7" width="10.125" style="18" customWidth="1"/>
    <col min="8" max="8" width="15.75390625" style="18" customWidth="1"/>
    <col min="9" max="9" width="9.00390625" style="18" customWidth="1"/>
    <col min="10" max="10" width="13.375" style="18" customWidth="1"/>
    <col min="11" max="11" width="10.125" style="18" customWidth="1"/>
    <col min="12" max="12" width="10.00390625" style="18" customWidth="1"/>
    <col min="13" max="13" width="18.625" style="18" customWidth="1"/>
    <col min="14" max="14" width="7.375" style="18" customWidth="1"/>
    <col min="15" max="16384" width="9.00390625" style="18" customWidth="1"/>
  </cols>
  <sheetData>
    <row r="1" spans="1:2" ht="18.75">
      <c r="A1" s="325" t="s">
        <v>1208</v>
      </c>
      <c r="B1" s="325"/>
    </row>
    <row r="2" spans="1:14" ht="24">
      <c r="A2" s="326" t="s">
        <v>1209</v>
      </c>
      <c r="B2" s="326"/>
      <c r="C2" s="327"/>
      <c r="D2" s="326"/>
      <c r="E2" s="326"/>
      <c r="F2" s="326"/>
      <c r="G2" s="326"/>
      <c r="H2" s="326"/>
      <c r="I2" s="327"/>
      <c r="J2" s="326"/>
      <c r="K2" s="326"/>
      <c r="L2" s="326"/>
      <c r="M2" s="326"/>
      <c r="N2" s="326"/>
    </row>
    <row r="3" spans="1:14" ht="18.75">
      <c r="A3" s="328"/>
      <c r="B3" s="328"/>
      <c r="C3" s="329"/>
      <c r="D3" s="328"/>
      <c r="E3" s="328"/>
      <c r="F3" s="328"/>
      <c r="G3" s="328"/>
      <c r="H3" s="328"/>
      <c r="I3" s="329"/>
      <c r="J3" s="328"/>
      <c r="K3" s="328"/>
      <c r="L3" s="328"/>
      <c r="M3" s="341" t="s">
        <v>1210</v>
      </c>
      <c r="N3" s="341"/>
    </row>
    <row r="4" spans="1:14" ht="18" customHeight="1">
      <c r="A4" s="330" t="s">
        <v>1211</v>
      </c>
      <c r="B4" s="331" t="s">
        <v>1212</v>
      </c>
      <c r="C4" s="331" t="s">
        <v>1213</v>
      </c>
      <c r="D4" s="331" t="s">
        <v>1214</v>
      </c>
      <c r="E4" s="331" t="s">
        <v>1215</v>
      </c>
      <c r="F4" s="331" t="s">
        <v>1216</v>
      </c>
      <c r="G4" s="331" t="s">
        <v>1217</v>
      </c>
      <c r="H4" s="331" t="s">
        <v>1218</v>
      </c>
      <c r="I4" s="331" t="s">
        <v>1219</v>
      </c>
      <c r="J4" s="331"/>
      <c r="K4" s="331"/>
      <c r="L4" s="331"/>
      <c r="M4" s="331" t="s">
        <v>1220</v>
      </c>
      <c r="N4" s="331" t="s">
        <v>1221</v>
      </c>
    </row>
    <row r="5" spans="1:14" ht="14.25">
      <c r="A5" s="332"/>
      <c r="B5" s="333"/>
      <c r="C5" s="333"/>
      <c r="D5" s="333"/>
      <c r="E5" s="333"/>
      <c r="F5" s="334"/>
      <c r="G5" s="333"/>
      <c r="H5" s="333"/>
      <c r="I5" s="331" t="s">
        <v>1222</v>
      </c>
      <c r="J5" s="331" t="s">
        <v>1223</v>
      </c>
      <c r="K5" s="331" t="s">
        <v>1224</v>
      </c>
      <c r="L5" s="331" t="s">
        <v>1225</v>
      </c>
      <c r="M5" s="333"/>
      <c r="N5" s="333"/>
    </row>
    <row r="6" spans="1:14" ht="20.25" customHeight="1">
      <c r="A6" s="335"/>
      <c r="B6" s="336"/>
      <c r="C6" s="336"/>
      <c r="D6" s="336"/>
      <c r="E6" s="336"/>
      <c r="F6" s="336"/>
      <c r="G6" s="336"/>
      <c r="H6" s="336"/>
      <c r="I6" s="342">
        <v>16395</v>
      </c>
      <c r="J6" s="342">
        <v>5683</v>
      </c>
      <c r="K6" s="342">
        <v>7112</v>
      </c>
      <c r="L6" s="342">
        <v>3600</v>
      </c>
      <c r="M6" s="336"/>
      <c r="N6" s="336"/>
    </row>
    <row r="7" spans="1:14" ht="81">
      <c r="A7" s="337">
        <v>1</v>
      </c>
      <c r="B7" s="338" t="s">
        <v>1226</v>
      </c>
      <c r="C7" s="338" t="s">
        <v>1227</v>
      </c>
      <c r="D7" s="338" t="s">
        <v>1228</v>
      </c>
      <c r="E7" s="338" t="s">
        <v>1229</v>
      </c>
      <c r="F7" s="338" t="s">
        <v>1230</v>
      </c>
      <c r="G7" s="339">
        <v>44922</v>
      </c>
      <c r="H7" s="338" t="s">
        <v>1231</v>
      </c>
      <c r="I7" s="343">
        <f aca="true" t="shared" si="0" ref="I7:I17">SUM(J7:L7)</f>
        <v>125</v>
      </c>
      <c r="J7" s="343">
        <v>80</v>
      </c>
      <c r="K7" s="343">
        <v>45</v>
      </c>
      <c r="L7" s="343"/>
      <c r="M7" s="344" t="s">
        <v>1232</v>
      </c>
      <c r="N7" s="336"/>
    </row>
    <row r="8" spans="1:14" ht="67.5">
      <c r="A8" s="337">
        <v>2</v>
      </c>
      <c r="B8" s="338" t="s">
        <v>1226</v>
      </c>
      <c r="C8" s="338" t="s">
        <v>1227</v>
      </c>
      <c r="D8" s="338" t="s">
        <v>1233</v>
      </c>
      <c r="E8" s="338" t="s">
        <v>1234</v>
      </c>
      <c r="F8" s="338" t="s">
        <v>1230</v>
      </c>
      <c r="G8" s="339">
        <v>44922</v>
      </c>
      <c r="H8" s="338" t="s">
        <v>1235</v>
      </c>
      <c r="I8" s="343">
        <f t="shared" si="0"/>
        <v>10373.07</v>
      </c>
      <c r="J8" s="343">
        <v>4175</v>
      </c>
      <c r="K8" s="343">
        <v>3784</v>
      </c>
      <c r="L8" s="343">
        <v>2414.07</v>
      </c>
      <c r="M8" s="344" t="s">
        <v>1236</v>
      </c>
      <c r="N8" s="336"/>
    </row>
    <row r="9" spans="1:14" ht="67.5">
      <c r="A9" s="337">
        <v>3</v>
      </c>
      <c r="B9" s="338" t="s">
        <v>1226</v>
      </c>
      <c r="C9" s="338" t="s">
        <v>1227</v>
      </c>
      <c r="D9" s="338" t="s">
        <v>1237</v>
      </c>
      <c r="E9" s="338" t="s">
        <v>1238</v>
      </c>
      <c r="F9" s="338" t="s">
        <v>1230</v>
      </c>
      <c r="G9" s="339">
        <v>44587</v>
      </c>
      <c r="H9" s="338" t="s">
        <v>1239</v>
      </c>
      <c r="I9" s="343">
        <f t="shared" si="0"/>
        <v>637.57</v>
      </c>
      <c r="J9" s="343"/>
      <c r="K9" s="343">
        <v>625</v>
      </c>
      <c r="L9" s="343">
        <v>12.57</v>
      </c>
      <c r="M9" s="344" t="s">
        <v>1240</v>
      </c>
      <c r="N9" s="336"/>
    </row>
    <row r="10" spans="1:14" ht="81">
      <c r="A10" s="337">
        <v>4</v>
      </c>
      <c r="B10" s="338" t="s">
        <v>1226</v>
      </c>
      <c r="C10" s="338" t="s">
        <v>1227</v>
      </c>
      <c r="D10" s="338" t="s">
        <v>1241</v>
      </c>
      <c r="E10" s="338" t="s">
        <v>1238</v>
      </c>
      <c r="F10" s="338" t="s">
        <v>1230</v>
      </c>
      <c r="G10" s="339">
        <v>44642</v>
      </c>
      <c r="H10" s="338" t="s">
        <v>1242</v>
      </c>
      <c r="I10" s="343">
        <f t="shared" si="0"/>
        <v>0.38</v>
      </c>
      <c r="J10" s="343"/>
      <c r="K10" s="343"/>
      <c r="L10" s="343">
        <v>0.38</v>
      </c>
      <c r="M10" s="344" t="s">
        <v>1243</v>
      </c>
      <c r="N10" s="336"/>
    </row>
    <row r="11" spans="1:14" ht="67.5">
      <c r="A11" s="337">
        <v>5</v>
      </c>
      <c r="B11" s="338" t="s">
        <v>1226</v>
      </c>
      <c r="C11" s="338" t="s">
        <v>1227</v>
      </c>
      <c r="D11" s="338" t="s">
        <v>1244</v>
      </c>
      <c r="E11" s="338" t="s">
        <v>1238</v>
      </c>
      <c r="F11" s="338" t="s">
        <v>1230</v>
      </c>
      <c r="G11" s="339">
        <v>44679</v>
      </c>
      <c r="H11" s="338" t="s">
        <v>1245</v>
      </c>
      <c r="I11" s="343">
        <f t="shared" si="0"/>
        <v>747</v>
      </c>
      <c r="J11" s="343"/>
      <c r="K11" s="343">
        <v>700</v>
      </c>
      <c r="L11" s="343">
        <v>47</v>
      </c>
      <c r="M11" s="344" t="s">
        <v>1246</v>
      </c>
      <c r="N11" s="336"/>
    </row>
    <row r="12" spans="1:14" ht="67.5">
      <c r="A12" s="337">
        <v>7</v>
      </c>
      <c r="B12" s="338" t="s">
        <v>1226</v>
      </c>
      <c r="C12" s="338" t="s">
        <v>1227</v>
      </c>
      <c r="D12" s="338" t="s">
        <v>1247</v>
      </c>
      <c r="E12" s="338" t="s">
        <v>1238</v>
      </c>
      <c r="F12" s="338" t="s">
        <v>1230</v>
      </c>
      <c r="G12" s="339">
        <v>44709</v>
      </c>
      <c r="H12" s="338" t="s">
        <v>1248</v>
      </c>
      <c r="I12" s="343">
        <f t="shared" si="0"/>
        <v>680</v>
      </c>
      <c r="J12" s="343">
        <v>680</v>
      </c>
      <c r="K12" s="343"/>
      <c r="L12" s="343"/>
      <c r="M12" s="344" t="s">
        <v>1249</v>
      </c>
      <c r="N12" s="336"/>
    </row>
    <row r="13" spans="1:14" ht="135">
      <c r="A13" s="337">
        <v>8</v>
      </c>
      <c r="B13" s="338" t="s">
        <v>1226</v>
      </c>
      <c r="C13" s="338" t="s">
        <v>1227</v>
      </c>
      <c r="D13" s="338" t="s">
        <v>1250</v>
      </c>
      <c r="E13" s="338" t="s">
        <v>1238</v>
      </c>
      <c r="F13" s="338" t="s">
        <v>1230</v>
      </c>
      <c r="G13" s="339">
        <v>44735</v>
      </c>
      <c r="H13" s="338" t="s">
        <v>1251</v>
      </c>
      <c r="I13" s="343">
        <f t="shared" si="0"/>
        <v>73.82</v>
      </c>
      <c r="J13" s="343"/>
      <c r="K13" s="343"/>
      <c r="L13" s="343">
        <v>73.82</v>
      </c>
      <c r="M13" s="344" t="s">
        <v>1252</v>
      </c>
      <c r="N13" s="345"/>
    </row>
    <row r="14" spans="1:14" ht="67.5">
      <c r="A14" s="337">
        <v>9</v>
      </c>
      <c r="B14" s="338" t="s">
        <v>1226</v>
      </c>
      <c r="C14" s="338" t="s">
        <v>1227</v>
      </c>
      <c r="D14" s="338" t="s">
        <v>1253</v>
      </c>
      <c r="E14" s="338" t="s">
        <v>1238</v>
      </c>
      <c r="F14" s="338" t="s">
        <v>1230</v>
      </c>
      <c r="G14" s="339">
        <v>44729</v>
      </c>
      <c r="H14" s="338" t="s">
        <v>1254</v>
      </c>
      <c r="I14" s="343">
        <f t="shared" si="0"/>
        <v>1000</v>
      </c>
      <c r="J14" s="343"/>
      <c r="K14" s="343">
        <v>1000</v>
      </c>
      <c r="L14" s="343"/>
      <c r="M14" s="344" t="s">
        <v>1255</v>
      </c>
      <c r="N14" s="345"/>
    </row>
    <row r="15" spans="1:14" ht="67.5">
      <c r="A15" s="337">
        <v>10</v>
      </c>
      <c r="B15" s="338" t="s">
        <v>1226</v>
      </c>
      <c r="C15" s="338" t="s">
        <v>1227</v>
      </c>
      <c r="D15" s="338" t="s">
        <v>1256</v>
      </c>
      <c r="E15" s="338" t="s">
        <v>1238</v>
      </c>
      <c r="F15" s="338" t="s">
        <v>1230</v>
      </c>
      <c r="G15" s="339">
        <v>44845</v>
      </c>
      <c r="H15" s="338" t="s">
        <v>1257</v>
      </c>
      <c r="I15" s="343">
        <f t="shared" si="0"/>
        <v>1102.16</v>
      </c>
      <c r="J15" s="343"/>
      <c r="K15" s="343"/>
      <c r="L15" s="343">
        <v>1102.16</v>
      </c>
      <c r="M15" s="346" t="s">
        <v>1258</v>
      </c>
      <c r="N15" s="345"/>
    </row>
    <row r="16" spans="1:14" ht="67.5">
      <c r="A16" s="337">
        <v>11</v>
      </c>
      <c r="B16" s="338" t="s">
        <v>1226</v>
      </c>
      <c r="C16" s="338" t="s">
        <v>1227</v>
      </c>
      <c r="D16" s="338" t="s">
        <v>1259</v>
      </c>
      <c r="E16" s="338" t="s">
        <v>1238</v>
      </c>
      <c r="F16" s="338" t="s">
        <v>1260</v>
      </c>
      <c r="G16" s="339">
        <v>44845</v>
      </c>
      <c r="H16" s="338" t="s">
        <v>1261</v>
      </c>
      <c r="I16" s="343">
        <f t="shared" si="0"/>
        <v>-270</v>
      </c>
      <c r="J16" s="343"/>
      <c r="K16" s="343"/>
      <c r="L16" s="343">
        <v>-270</v>
      </c>
      <c r="M16" s="346" t="s">
        <v>1262</v>
      </c>
      <c r="N16" s="345"/>
    </row>
    <row r="17" spans="1:14" ht="67.5">
      <c r="A17" s="337">
        <v>12</v>
      </c>
      <c r="B17" s="338" t="s">
        <v>1226</v>
      </c>
      <c r="C17" s="338" t="s">
        <v>1227</v>
      </c>
      <c r="D17" s="338" t="s">
        <v>1263</v>
      </c>
      <c r="E17" s="338" t="s">
        <v>1238</v>
      </c>
      <c r="F17" s="338" t="s">
        <v>1230</v>
      </c>
      <c r="G17" s="339">
        <v>44845</v>
      </c>
      <c r="H17" s="338" t="s">
        <v>1264</v>
      </c>
      <c r="I17" s="343">
        <f t="shared" si="0"/>
        <v>1789</v>
      </c>
      <c r="J17" s="343"/>
      <c r="K17" s="343">
        <v>1519</v>
      </c>
      <c r="L17" s="343">
        <v>270</v>
      </c>
      <c r="M17" s="346" t="s">
        <v>1265</v>
      </c>
      <c r="N17" s="345"/>
    </row>
    <row r="18" spans="1:14" ht="21" customHeight="1">
      <c r="A18" s="340" t="s">
        <v>1266</v>
      </c>
      <c r="B18" s="340"/>
      <c r="C18" s="340"/>
      <c r="D18" s="340"/>
      <c r="E18" s="340"/>
      <c r="F18" s="340"/>
      <c r="G18" s="340"/>
      <c r="H18" s="340"/>
      <c r="I18" s="340"/>
      <c r="J18" s="340"/>
      <c r="K18" s="340"/>
      <c r="L18" s="340"/>
      <c r="M18" s="340"/>
      <c r="N18" s="340"/>
    </row>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sheetData>
  <sheetProtection/>
  <mergeCells count="15">
    <mergeCell ref="A1:B1"/>
    <mergeCell ref="A2:N2"/>
    <mergeCell ref="M3:N3"/>
    <mergeCell ref="I4:L4"/>
    <mergeCell ref="A18:N18"/>
    <mergeCell ref="A4:A5"/>
    <mergeCell ref="B4:B5"/>
    <mergeCell ref="C4:C5"/>
    <mergeCell ref="D4:D5"/>
    <mergeCell ref="E4:E5"/>
    <mergeCell ref="F4:F5"/>
    <mergeCell ref="G4:G5"/>
    <mergeCell ref="H4:H5"/>
    <mergeCell ref="M4:M5"/>
    <mergeCell ref="N4:N5"/>
  </mergeCells>
  <hyperlinks>
    <hyperlink ref="M7" r:id="rId1" tooltip="http://www.zhongxian.gov.cn/zwgk_156/zfxxgkml/hmhlzj/zyzc/202207/t20220705_10888798.html" display="忠县财政局忠县民族宗教事务委员会关于提前下达2022年少数民族发展资金预算的通知_忠县人民政府 (zhongxian.gov.cn)"/>
    <hyperlink ref="M8" r:id="rId2" tooltip="http://www.zhongxian.gov.cn/zwgk_156/zfxxgkml/hmhlzj/zyzc/202207/t20220705_10888699.html" display="忠 县 财 政 局关于下达2022年第一批财政衔接项目资金的通知_忠县人民政府 (zhongxian.gov.cn)"/>
    <hyperlink ref="M9" r:id="rId3" tooltip="http://www.zhongxian.gov.cn/zwgk_156/zfxxgkml/hmhlzj/zyzc/202206/t20220610_10802623.html" display="忠 县 财 政 局关于下达2022年第二批财政衔接项目资金的通知_忠县人民政府 (zhongxian.gov.cn)"/>
    <hyperlink ref="M10" r:id="rId4" tooltip="http://www.zhongxian.gov.cn/zwgk_156/zfxxgkml/hmhlzj/zyzc/202207/t20220705_10888765.html" display="忠 县 财 政 局关于调整2022年乡村振兴项目资金预算及下达县级预算指标的通知_忠县人民政府 (zhongxian.gov.cn)"/>
    <hyperlink ref="M11" r:id="rId5" tooltip="http://www.zhongxian.gov.cn/zwgk_156/zfxxgkml/hmhlzj/zyzc/202206/t20220623_10851208.html" display="忠 县 财 政 局关于下达2022年第三批财政衔接项目资金的通 知_忠县人民政府 (zhongxian.gov.cn)"/>
    <hyperlink ref="M12" r:id="rId6" tooltip="http://www.zhongxian.gov.cn/zwgk_156/zfxxgkml/hmhlzj/zyzc/202207/t20220705_10888866.html" display="忠 县 财 政 局关于下达2022年第四批财政衔接项目资金的通 知_忠县人民政府 (zhongxian.gov.cn)"/>
    <hyperlink ref="M13" r:id="rId7" tooltip="http://www.zhongxian.gov.cn/zwgk_156/zfxxgkml/hmhlzj/zyzc/202207/t20220705_10888956.html" display="忠 县 财 政 局关于下达“2022年永丰镇双丰村标准化蛋鸡养殖场股权化改革项目”及调整“2022年兴峰乡兴峰社区五组公路硬化项目”资金预算级次的通知_忠县人民政府 (zhongxian.gov.cn)"/>
    <hyperlink ref="M14" r:id="rId8" tooltip="http://www.zhongxian.gov.cn/zwgk_156/zfxxgkml/hmhlzj/zyzc/202207/t20220705_10888926.html" display="忠 县 财 政 局关于下达2022年第五批财政衔接项目资金的通知_忠县人民政府 (zhongxian.gov.cn)"/>
    <hyperlink ref="M15" r:id="rId9" display="http://www.zhongxian.gov.cn/zwgk_156/zfxxgkml/hmhlzj/zyzc/202212/t20221212_11374658.html"/>
    <hyperlink ref="M17" r:id="rId10" display="http://www.zhongxian.gov.cn/zwgk_156/zfxxgkml/hmhlzj/zyzc/202212/t20221212_11374730.html"/>
    <hyperlink ref="M16" r:id="rId11" display="http://www.zhongxian.gov.cn/zwgk_156/zfxxgkml/hmhlzj/zyzc/202212/t20221212_11374682.html"/>
  </hyperlink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N37"/>
  <sheetViews>
    <sheetView zoomScaleSheetLayoutView="100" workbookViewId="0" topLeftCell="A1">
      <selection activeCell="F25" sqref="F25"/>
    </sheetView>
  </sheetViews>
  <sheetFormatPr defaultColWidth="10.00390625" defaultRowHeight="21" customHeight="1"/>
  <cols>
    <col min="1" max="1" width="30.125" style="307" customWidth="1"/>
    <col min="2" max="4" width="11.50390625" style="307" customWidth="1"/>
    <col min="5" max="5" width="10.125" style="307" customWidth="1"/>
    <col min="6" max="6" width="34.125" style="307" customWidth="1"/>
    <col min="7" max="9" width="11.875" style="307" customWidth="1"/>
    <col min="10" max="10" width="9.75390625" style="307" customWidth="1"/>
    <col min="11" max="12" width="9.00390625" style="307" customWidth="1"/>
    <col min="13" max="16384" width="10.00390625" style="307" customWidth="1"/>
  </cols>
  <sheetData>
    <row r="1" spans="1:4" s="307" customFormat="1" ht="20.25">
      <c r="A1" s="73" t="s">
        <v>1267</v>
      </c>
      <c r="B1" s="311"/>
      <c r="C1" s="311"/>
      <c r="D1" s="311"/>
    </row>
    <row r="2" spans="1:10" s="308" customFormat="1" ht="25.5" customHeight="1">
      <c r="A2" s="312" t="s">
        <v>1268</v>
      </c>
      <c r="B2" s="312"/>
      <c r="C2" s="312"/>
      <c r="D2" s="312"/>
      <c r="E2" s="312"/>
      <c r="F2" s="312"/>
      <c r="G2" s="312"/>
      <c r="H2" s="312"/>
      <c r="I2" s="312"/>
      <c r="J2" s="312"/>
    </row>
    <row r="3" spans="1:10" s="308" customFormat="1" ht="21" customHeight="1">
      <c r="A3" s="313"/>
      <c r="B3" s="313"/>
      <c r="C3" s="313"/>
      <c r="D3" s="313"/>
      <c r="E3" s="313"/>
      <c r="F3" s="313"/>
      <c r="H3" s="314" t="s">
        <v>1210</v>
      </c>
      <c r="I3" s="323"/>
      <c r="J3" s="323"/>
    </row>
    <row r="4" spans="1:10" s="309" customFormat="1" ht="40.5" customHeight="1">
      <c r="A4" s="315" t="s">
        <v>3</v>
      </c>
      <c r="B4" s="316" t="s">
        <v>4</v>
      </c>
      <c r="C4" s="316" t="s">
        <v>5</v>
      </c>
      <c r="D4" s="302" t="s">
        <v>1269</v>
      </c>
      <c r="E4" s="316" t="s">
        <v>8</v>
      </c>
      <c r="F4" s="315" t="s">
        <v>3</v>
      </c>
      <c r="G4" s="316" t="s">
        <v>4</v>
      </c>
      <c r="H4" s="316" t="s">
        <v>5</v>
      </c>
      <c r="I4" s="302" t="s">
        <v>1269</v>
      </c>
      <c r="J4" s="316" t="s">
        <v>8</v>
      </c>
    </row>
    <row r="5" spans="1:10" s="309" customFormat="1" ht="27" customHeight="1">
      <c r="A5" s="315" t="s">
        <v>9</v>
      </c>
      <c r="B5" s="105">
        <f>SUM(B6:B7,B13,B14)</f>
        <v>386956</v>
      </c>
      <c r="C5" s="105">
        <f>SUM(C6:C7,C13,C14)</f>
        <v>544444</v>
      </c>
      <c r="D5" s="105">
        <f>SUM(D6:D7,D13,D14,D15,D16)</f>
        <v>549657</v>
      </c>
      <c r="E5" s="105"/>
      <c r="F5" s="315" t="s">
        <v>10</v>
      </c>
      <c r="G5" s="105">
        <f>SUM(G6,G19:G21)</f>
        <v>386956</v>
      </c>
      <c r="H5" s="105">
        <f>SUM(H6,H19:H21)</f>
        <v>544444</v>
      </c>
      <c r="I5" s="105">
        <f>SUM(I6,I19:I22)</f>
        <v>549657</v>
      </c>
      <c r="J5" s="105"/>
    </row>
    <row r="6" spans="1:13" s="308" customFormat="1" ht="21" customHeight="1">
      <c r="A6" s="115" t="s">
        <v>1270</v>
      </c>
      <c r="B6" s="77">
        <v>196210</v>
      </c>
      <c r="C6" s="114">
        <v>192874</v>
      </c>
      <c r="D6" s="114">
        <v>192874</v>
      </c>
      <c r="E6" s="105"/>
      <c r="F6" s="242" t="s">
        <v>12</v>
      </c>
      <c r="G6" s="105">
        <f aca="true" t="shared" si="0" ref="G6:I6">SUM(G7:G18)</f>
        <v>286858</v>
      </c>
      <c r="H6" s="105">
        <f t="shared" si="0"/>
        <v>479759</v>
      </c>
      <c r="I6" s="105">
        <f t="shared" si="0"/>
        <v>320721</v>
      </c>
      <c r="J6" s="324">
        <f>I6/246924-1</f>
        <v>0.2988652378869612</v>
      </c>
      <c r="L6" s="309"/>
      <c r="M6" s="309"/>
    </row>
    <row r="7" spans="1:13" s="308" customFormat="1" ht="21" customHeight="1">
      <c r="A7" s="242" t="s">
        <v>13</v>
      </c>
      <c r="B7" s="105">
        <f>SUM(B8:B12)</f>
        <v>150000</v>
      </c>
      <c r="C7" s="105">
        <f>SUM(C8:C12)</f>
        <v>81588</v>
      </c>
      <c r="D7" s="105">
        <f>SUM(D8:D12)</f>
        <v>86866</v>
      </c>
      <c r="E7" s="303">
        <f>D7/113399-1</f>
        <v>-0.23397913561847983</v>
      </c>
      <c r="F7" s="317" t="s">
        <v>22</v>
      </c>
      <c r="G7" s="81"/>
      <c r="H7" s="81"/>
      <c r="I7" s="112"/>
      <c r="J7" s="112"/>
      <c r="K7" s="308">
        <f>D6+D7+D13-I19</f>
        <v>341884</v>
      </c>
      <c r="L7" s="309"/>
      <c r="M7" s="309"/>
    </row>
    <row r="8" spans="1:13" s="308" customFormat="1" ht="21" customHeight="1">
      <c r="A8" s="318" t="s">
        <v>1271</v>
      </c>
      <c r="B8" s="81">
        <v>138412</v>
      </c>
      <c r="C8" s="81">
        <v>70000</v>
      </c>
      <c r="D8" s="111">
        <v>71085</v>
      </c>
      <c r="E8" s="303">
        <f>D8/107099-1</f>
        <v>-0.33626831249591504</v>
      </c>
      <c r="F8" s="317" t="s">
        <v>24</v>
      </c>
      <c r="G8" s="81">
        <v>69</v>
      </c>
      <c r="H8" s="81">
        <v>69</v>
      </c>
      <c r="I8" s="112"/>
      <c r="J8" s="112"/>
      <c r="L8" s="309"/>
      <c r="M8" s="309"/>
    </row>
    <row r="9" spans="1:13" s="308" customFormat="1" ht="21" customHeight="1">
      <c r="A9" s="317" t="s">
        <v>1272</v>
      </c>
      <c r="B9" s="81">
        <v>11000</v>
      </c>
      <c r="C9" s="81">
        <v>11000</v>
      </c>
      <c r="D9" s="112">
        <v>15418</v>
      </c>
      <c r="E9" s="112"/>
      <c r="F9" s="317" t="s">
        <v>26</v>
      </c>
      <c r="G9" s="81">
        <v>9216</v>
      </c>
      <c r="H9" s="81">
        <v>9230</v>
      </c>
      <c r="I9" s="112">
        <v>900</v>
      </c>
      <c r="J9" s="112"/>
      <c r="L9" s="309"/>
      <c r="M9" s="309"/>
    </row>
    <row r="10" spans="1:13" s="308" customFormat="1" ht="21" customHeight="1">
      <c r="A10" s="317" t="s">
        <v>1273</v>
      </c>
      <c r="B10" s="81">
        <v>308</v>
      </c>
      <c r="C10" s="81">
        <v>308</v>
      </c>
      <c r="D10" s="112">
        <v>300</v>
      </c>
      <c r="E10" s="112"/>
      <c r="F10" s="317" t="s">
        <v>32</v>
      </c>
      <c r="G10" s="81">
        <v>146142</v>
      </c>
      <c r="H10" s="81">
        <v>177747</v>
      </c>
      <c r="I10" s="112">
        <v>122490</v>
      </c>
      <c r="J10" s="112"/>
      <c r="L10" s="309"/>
      <c r="M10" s="309"/>
    </row>
    <row r="11" spans="1:13" s="308" customFormat="1" ht="21" customHeight="1">
      <c r="A11" s="317" t="s">
        <v>1274</v>
      </c>
      <c r="B11" s="81">
        <v>100</v>
      </c>
      <c r="C11" s="81">
        <v>100</v>
      </c>
      <c r="D11" s="112">
        <v>63</v>
      </c>
      <c r="E11" s="112"/>
      <c r="F11" s="317" t="s">
        <v>34</v>
      </c>
      <c r="G11" s="81">
        <v>103738</v>
      </c>
      <c r="H11" s="81">
        <v>132193</v>
      </c>
      <c r="I11" s="112">
        <v>43532</v>
      </c>
      <c r="J11" s="112"/>
      <c r="L11" s="309"/>
      <c r="M11" s="309"/>
    </row>
    <row r="12" spans="1:13" s="308" customFormat="1" ht="21" customHeight="1">
      <c r="A12" s="317" t="s">
        <v>1275</v>
      </c>
      <c r="B12" s="81">
        <v>180</v>
      </c>
      <c r="C12" s="81">
        <v>180</v>
      </c>
      <c r="D12" s="112"/>
      <c r="E12" s="112"/>
      <c r="F12" s="317" t="s">
        <v>36</v>
      </c>
      <c r="G12" s="81"/>
      <c r="H12" s="81"/>
      <c r="I12" s="112"/>
      <c r="J12" s="112"/>
      <c r="L12" s="309"/>
      <c r="M12" s="309"/>
    </row>
    <row r="13" spans="1:13" s="308" customFormat="1" ht="21" customHeight="1">
      <c r="A13" s="319" t="s">
        <v>61</v>
      </c>
      <c r="B13" s="77">
        <v>36746</v>
      </c>
      <c r="C13" s="114">
        <v>65982</v>
      </c>
      <c r="D13" s="77">
        <v>65917</v>
      </c>
      <c r="E13" s="105"/>
      <c r="F13" s="317" t="s">
        <v>38</v>
      </c>
      <c r="G13" s="81"/>
      <c r="H13" s="81"/>
      <c r="I13" s="112"/>
      <c r="J13" s="112"/>
      <c r="L13" s="309"/>
      <c r="M13" s="309"/>
    </row>
    <row r="14" spans="1:13" s="308" customFormat="1" ht="21" customHeight="1">
      <c r="A14" s="242" t="s">
        <v>69</v>
      </c>
      <c r="B14" s="77">
        <v>4000</v>
      </c>
      <c r="C14" s="114">
        <v>204000</v>
      </c>
      <c r="D14" s="114">
        <v>204000</v>
      </c>
      <c r="E14" s="105"/>
      <c r="F14" s="317" t="s">
        <v>40</v>
      </c>
      <c r="G14" s="81"/>
      <c r="H14" s="81"/>
      <c r="I14" s="112"/>
      <c r="J14" s="112"/>
      <c r="L14" s="309"/>
      <c r="M14" s="309"/>
    </row>
    <row r="15" spans="1:13" s="310" customFormat="1" ht="21" customHeight="1">
      <c r="A15" s="242" t="s">
        <v>1276</v>
      </c>
      <c r="B15" s="105"/>
      <c r="C15" s="105"/>
      <c r="D15" s="105"/>
      <c r="E15" s="105"/>
      <c r="F15" s="317" t="s">
        <v>54</v>
      </c>
      <c r="G15" s="112">
        <v>6265</v>
      </c>
      <c r="H15" s="81">
        <v>136216</v>
      </c>
      <c r="I15" s="112">
        <v>129496</v>
      </c>
      <c r="J15" s="112"/>
      <c r="K15" s="308"/>
      <c r="L15" s="309"/>
      <c r="M15" s="309"/>
    </row>
    <row r="16" spans="1:13" s="308" customFormat="1" ht="21" customHeight="1">
      <c r="A16" s="242"/>
      <c r="B16" s="105"/>
      <c r="C16" s="105"/>
      <c r="D16" s="105"/>
      <c r="E16" s="105"/>
      <c r="F16" s="317" t="s">
        <v>1277</v>
      </c>
      <c r="G16" s="81">
        <v>1699</v>
      </c>
      <c r="H16" s="81">
        <v>1699</v>
      </c>
      <c r="I16" s="112">
        <v>1699</v>
      </c>
      <c r="J16" s="112"/>
      <c r="L16" s="309"/>
      <c r="M16" s="309"/>
    </row>
    <row r="17" spans="1:13" s="308" customFormat="1" ht="21" customHeight="1">
      <c r="A17" s="242"/>
      <c r="B17" s="105"/>
      <c r="C17" s="105"/>
      <c r="D17" s="105"/>
      <c r="E17" s="105"/>
      <c r="F17" s="317" t="s">
        <v>56</v>
      </c>
      <c r="G17" s="81">
        <v>19728</v>
      </c>
      <c r="H17" s="81">
        <v>22604</v>
      </c>
      <c r="I17" s="112">
        <v>22603</v>
      </c>
      <c r="J17" s="112"/>
      <c r="L17" s="309"/>
      <c r="M17" s="309"/>
    </row>
    <row r="18" spans="1:13" s="308" customFormat="1" ht="21" customHeight="1">
      <c r="A18" s="320"/>
      <c r="B18" s="112"/>
      <c r="C18" s="112"/>
      <c r="D18" s="112"/>
      <c r="E18" s="112"/>
      <c r="F18" s="317" t="s">
        <v>1278</v>
      </c>
      <c r="G18" s="117">
        <v>1</v>
      </c>
      <c r="H18" s="117">
        <v>1</v>
      </c>
      <c r="I18" s="247">
        <v>1</v>
      </c>
      <c r="J18" s="247"/>
      <c r="L18" s="309"/>
      <c r="M18" s="309"/>
    </row>
    <row r="19" spans="1:13" s="308" customFormat="1" ht="21" customHeight="1">
      <c r="A19" s="247"/>
      <c r="B19" s="112"/>
      <c r="C19" s="112"/>
      <c r="D19" s="112"/>
      <c r="E19" s="112"/>
      <c r="F19" s="242" t="s">
        <v>62</v>
      </c>
      <c r="G19" s="78">
        <v>2098</v>
      </c>
      <c r="H19" s="78">
        <v>2314</v>
      </c>
      <c r="I19" s="78">
        <v>3773</v>
      </c>
      <c r="J19" s="112"/>
      <c r="L19" s="309"/>
      <c r="M19" s="309"/>
    </row>
    <row r="20" spans="1:13" s="308" customFormat="1" ht="21" customHeight="1">
      <c r="A20" s="247"/>
      <c r="B20" s="112"/>
      <c r="C20" s="112"/>
      <c r="D20" s="112"/>
      <c r="E20" s="321"/>
      <c r="F20" s="319" t="s">
        <v>1279</v>
      </c>
      <c r="G20" s="77">
        <v>94000</v>
      </c>
      <c r="H20" s="78">
        <v>58371</v>
      </c>
      <c r="I20" s="306">
        <v>115874</v>
      </c>
      <c r="J20" s="105"/>
      <c r="L20" s="309"/>
      <c r="M20" s="309"/>
    </row>
    <row r="21" spans="1:13" s="308" customFormat="1" ht="21" customHeight="1">
      <c r="A21" s="247"/>
      <c r="B21" s="112"/>
      <c r="C21" s="112"/>
      <c r="D21" s="112"/>
      <c r="E21" s="321"/>
      <c r="F21" s="319" t="s">
        <v>1280</v>
      </c>
      <c r="G21" s="77">
        <v>4000</v>
      </c>
      <c r="H21" s="77">
        <v>4000</v>
      </c>
      <c r="I21" s="105">
        <v>4000</v>
      </c>
      <c r="J21" s="112"/>
      <c r="L21" s="309"/>
      <c r="M21" s="309"/>
    </row>
    <row r="22" spans="1:13" s="308" customFormat="1" ht="21" customHeight="1">
      <c r="A22" s="242"/>
      <c r="B22" s="242"/>
      <c r="C22" s="242"/>
      <c r="D22" s="242"/>
      <c r="E22" s="242"/>
      <c r="F22" s="115" t="s">
        <v>1281</v>
      </c>
      <c r="G22" s="105">
        <f>B5-G5</f>
        <v>0</v>
      </c>
      <c r="H22" s="105">
        <f>C5-H5</f>
        <v>0</v>
      </c>
      <c r="I22" s="105">
        <v>105289</v>
      </c>
      <c r="J22" s="105"/>
      <c r="L22" s="309"/>
      <c r="M22" s="309"/>
    </row>
    <row r="23" spans="1:14" s="307" customFormat="1" ht="21" customHeight="1">
      <c r="A23" s="322"/>
      <c r="B23" s="322"/>
      <c r="C23" s="322"/>
      <c r="D23" s="322"/>
      <c r="E23" s="322"/>
      <c r="F23" s="322"/>
      <c r="G23" s="322"/>
      <c r="H23" s="322"/>
      <c r="I23" s="322"/>
      <c r="J23" s="322"/>
      <c r="K23" s="322"/>
      <c r="L23" s="322"/>
      <c r="M23" s="322"/>
      <c r="N23" s="322"/>
    </row>
    <row r="24" spans="1:14" s="307" customFormat="1" ht="21" customHeight="1">
      <c r="A24" s="322"/>
      <c r="B24" s="322"/>
      <c r="C24" s="322"/>
      <c r="D24" s="322"/>
      <c r="E24" s="322"/>
      <c r="F24" s="322"/>
      <c r="G24" s="322"/>
      <c r="H24" s="322"/>
      <c r="I24" s="322"/>
      <c r="J24" s="322"/>
      <c r="K24" s="322"/>
      <c r="L24" s="322"/>
      <c r="M24" s="322"/>
      <c r="N24" s="322"/>
    </row>
    <row r="25" spans="1:14" s="307" customFormat="1" ht="21" customHeight="1">
      <c r="A25" s="322"/>
      <c r="B25" s="322"/>
      <c r="C25" s="322"/>
      <c r="D25" s="322"/>
      <c r="E25" s="322"/>
      <c r="F25" s="322"/>
      <c r="G25" s="322"/>
      <c r="H25" s="322"/>
      <c r="I25" s="322"/>
      <c r="J25" s="322"/>
      <c r="K25" s="322"/>
      <c r="L25" s="322"/>
      <c r="M25" s="322"/>
      <c r="N25" s="322"/>
    </row>
    <row r="26" spans="1:14" s="307" customFormat="1" ht="21" customHeight="1">
      <c r="A26" s="322"/>
      <c r="B26" s="322"/>
      <c r="C26" s="322"/>
      <c r="D26" s="322"/>
      <c r="E26" s="322"/>
      <c r="F26" s="322"/>
      <c r="G26" s="322"/>
      <c r="H26" s="322"/>
      <c r="I26" s="322"/>
      <c r="J26" s="322"/>
      <c r="K26" s="322"/>
      <c r="L26" s="322"/>
      <c r="M26" s="322"/>
      <c r="N26" s="322"/>
    </row>
    <row r="27" spans="1:14" s="307" customFormat="1" ht="21" customHeight="1">
      <c r="A27" s="322"/>
      <c r="B27" s="322"/>
      <c r="C27" s="322"/>
      <c r="D27" s="322"/>
      <c r="E27" s="322"/>
      <c r="F27" s="322"/>
      <c r="G27" s="322"/>
      <c r="H27" s="322"/>
      <c r="I27" s="322"/>
      <c r="J27" s="322"/>
      <c r="K27" s="322"/>
      <c r="L27" s="322"/>
      <c r="M27" s="322"/>
      <c r="N27" s="322"/>
    </row>
    <row r="28" spans="1:14" s="307" customFormat="1" ht="21" customHeight="1">
      <c r="A28" s="322"/>
      <c r="B28" s="322"/>
      <c r="C28" s="322"/>
      <c r="D28" s="322"/>
      <c r="E28" s="322"/>
      <c r="F28" s="322"/>
      <c r="G28" s="322"/>
      <c r="H28" s="322"/>
      <c r="I28" s="322"/>
      <c r="J28" s="322"/>
      <c r="K28" s="322"/>
      <c r="L28" s="322"/>
      <c r="M28" s="322"/>
      <c r="N28" s="322"/>
    </row>
    <row r="29" spans="1:14" s="307" customFormat="1" ht="21" customHeight="1">
      <c r="A29" s="322"/>
      <c r="B29" s="322"/>
      <c r="C29" s="322"/>
      <c r="D29" s="322"/>
      <c r="E29" s="322"/>
      <c r="F29" s="322"/>
      <c r="G29" s="322"/>
      <c r="H29" s="322"/>
      <c r="I29" s="322"/>
      <c r="J29" s="322"/>
      <c r="K29" s="322"/>
      <c r="L29" s="322"/>
      <c r="M29" s="322"/>
      <c r="N29" s="322"/>
    </row>
    <row r="30" spans="1:14" s="307" customFormat="1" ht="21" customHeight="1">
      <c r="A30" s="322"/>
      <c r="B30" s="322"/>
      <c r="C30" s="322"/>
      <c r="D30" s="322"/>
      <c r="E30" s="322"/>
      <c r="F30" s="322"/>
      <c r="G30" s="322"/>
      <c r="H30" s="322"/>
      <c r="I30" s="322"/>
      <c r="J30" s="322"/>
      <c r="K30" s="322"/>
      <c r="L30" s="322"/>
      <c r="M30" s="322"/>
      <c r="N30" s="322"/>
    </row>
    <row r="31" spans="1:14" s="307" customFormat="1" ht="21" customHeight="1">
      <c r="A31" s="322"/>
      <c r="B31" s="322"/>
      <c r="C31" s="322"/>
      <c r="D31" s="322"/>
      <c r="E31" s="322"/>
      <c r="F31" s="322"/>
      <c r="G31" s="322"/>
      <c r="H31" s="322"/>
      <c r="I31" s="322"/>
      <c r="J31" s="322"/>
      <c r="K31" s="322"/>
      <c r="L31" s="322"/>
      <c r="M31" s="322"/>
      <c r="N31" s="322"/>
    </row>
    <row r="32" spans="1:14" s="307" customFormat="1" ht="21" customHeight="1">
      <c r="A32" s="322"/>
      <c r="B32" s="322"/>
      <c r="C32" s="322"/>
      <c r="D32" s="322"/>
      <c r="E32" s="322"/>
      <c r="F32" s="322"/>
      <c r="G32" s="322"/>
      <c r="H32" s="322"/>
      <c r="I32" s="322"/>
      <c r="J32" s="322"/>
      <c r="K32" s="322"/>
      <c r="L32" s="322"/>
      <c r="M32" s="322"/>
      <c r="N32" s="322"/>
    </row>
    <row r="33" spans="1:14" s="307" customFormat="1" ht="21" customHeight="1">
      <c r="A33" s="322"/>
      <c r="B33" s="322"/>
      <c r="C33" s="322"/>
      <c r="D33" s="322"/>
      <c r="E33" s="322"/>
      <c r="F33" s="322"/>
      <c r="G33" s="322"/>
      <c r="H33" s="322"/>
      <c r="I33" s="322"/>
      <c r="J33" s="322"/>
      <c r="K33" s="322"/>
      <c r="L33" s="322"/>
      <c r="M33" s="322"/>
      <c r="N33" s="322"/>
    </row>
    <row r="34" spans="1:14" s="307" customFormat="1" ht="21" customHeight="1">
      <c r="A34" s="322"/>
      <c r="B34" s="322"/>
      <c r="C34" s="322"/>
      <c r="D34" s="322"/>
      <c r="E34" s="322"/>
      <c r="F34" s="322"/>
      <c r="G34" s="322"/>
      <c r="H34" s="322"/>
      <c r="I34" s="322"/>
      <c r="J34" s="322"/>
      <c r="K34" s="322"/>
      <c r="L34" s="322"/>
      <c r="M34" s="322"/>
      <c r="N34" s="322"/>
    </row>
    <row r="35" spans="1:14" s="307" customFormat="1" ht="21" customHeight="1">
      <c r="A35" s="322"/>
      <c r="B35" s="322"/>
      <c r="C35" s="322"/>
      <c r="D35" s="322"/>
      <c r="E35" s="322"/>
      <c r="F35" s="322"/>
      <c r="G35" s="322"/>
      <c r="H35" s="322"/>
      <c r="I35" s="322"/>
      <c r="J35" s="322"/>
      <c r="K35" s="322"/>
      <c r="L35" s="322"/>
      <c r="M35" s="322"/>
      <c r="N35" s="322"/>
    </row>
    <row r="36" spans="1:14" s="307" customFormat="1" ht="21" customHeight="1">
      <c r="A36" s="322"/>
      <c r="B36" s="322"/>
      <c r="C36" s="322"/>
      <c r="D36" s="322"/>
      <c r="E36" s="322"/>
      <c r="F36" s="322"/>
      <c r="G36" s="322"/>
      <c r="H36" s="322"/>
      <c r="I36" s="322"/>
      <c r="J36" s="322"/>
      <c r="K36" s="322"/>
      <c r="L36" s="322"/>
      <c r="M36" s="322"/>
      <c r="N36" s="322"/>
    </row>
    <row r="37" spans="1:14" s="307" customFormat="1" ht="21" customHeight="1">
      <c r="A37" s="322"/>
      <c r="B37" s="322"/>
      <c r="C37" s="322"/>
      <c r="D37" s="322"/>
      <c r="E37" s="322"/>
      <c r="F37" s="322"/>
      <c r="G37" s="322"/>
      <c r="H37" s="322"/>
      <c r="I37" s="322"/>
      <c r="J37" s="322"/>
      <c r="K37" s="322"/>
      <c r="L37" s="322"/>
      <c r="M37" s="322"/>
      <c r="N37" s="322"/>
    </row>
  </sheetData>
  <sheetProtection/>
  <mergeCells count="2">
    <mergeCell ref="A2:J2"/>
    <mergeCell ref="H3:J3"/>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J37"/>
  <sheetViews>
    <sheetView zoomScaleSheetLayoutView="100" workbookViewId="0" topLeftCell="A1">
      <selection activeCell="A1" sqref="A1"/>
    </sheetView>
  </sheetViews>
  <sheetFormatPr defaultColWidth="9.00390625" defaultRowHeight="21" customHeight="1"/>
  <cols>
    <col min="1" max="1" width="30.375" style="294" customWidth="1"/>
    <col min="2" max="4" width="11.875" style="294" customWidth="1"/>
    <col min="5" max="5" width="10.625" style="294" customWidth="1"/>
    <col min="6" max="6" width="31.50390625" style="294" customWidth="1"/>
    <col min="7" max="9" width="11.50390625" style="294" customWidth="1"/>
    <col min="10" max="10" width="10.00390625" style="294" customWidth="1"/>
    <col min="11" max="247" width="9.00390625" style="294" customWidth="1"/>
    <col min="248" max="248" width="30.375" style="294" customWidth="1"/>
    <col min="249" max="249" width="9.00390625" style="294" hidden="1" customWidth="1"/>
    <col min="250" max="251" width="12.875" style="294" customWidth="1"/>
    <col min="252" max="252" width="12.125" style="294" customWidth="1"/>
    <col min="253" max="253" width="32.875" style="294" customWidth="1"/>
    <col min="254" max="254" width="9.00390625" style="294" hidden="1" customWidth="1"/>
    <col min="255" max="16384" width="12.75390625" style="294" customWidth="1"/>
  </cols>
  <sheetData>
    <row r="1" spans="1:4" s="294" customFormat="1" ht="20.25">
      <c r="A1" s="73" t="s">
        <v>1282</v>
      </c>
      <c r="B1" s="298"/>
      <c r="C1" s="298"/>
      <c r="D1" s="298"/>
    </row>
    <row r="2" spans="1:10" s="295" customFormat="1" ht="24.75" customHeight="1">
      <c r="A2" s="299" t="s">
        <v>1283</v>
      </c>
      <c r="B2" s="299"/>
      <c r="C2" s="299"/>
      <c r="D2" s="299"/>
      <c r="E2" s="299"/>
      <c r="F2" s="299"/>
      <c r="G2" s="299"/>
      <c r="H2" s="299"/>
      <c r="I2" s="299"/>
      <c r="J2" s="299"/>
    </row>
    <row r="3" spans="1:10" s="295" customFormat="1" ht="21" customHeight="1">
      <c r="A3" s="300"/>
      <c r="B3" s="300"/>
      <c r="C3" s="300"/>
      <c r="D3" s="300"/>
      <c r="E3" s="300"/>
      <c r="F3" s="300"/>
      <c r="G3" s="301"/>
      <c r="H3" s="102" t="s">
        <v>1210</v>
      </c>
      <c r="I3" s="60"/>
      <c r="J3" s="60"/>
    </row>
    <row r="4" spans="1:10" s="296" customFormat="1" ht="30">
      <c r="A4" s="157" t="s">
        <v>1284</v>
      </c>
      <c r="B4" s="302" t="s">
        <v>4</v>
      </c>
      <c r="C4" s="302" t="s">
        <v>5</v>
      </c>
      <c r="D4" s="302" t="s">
        <v>1269</v>
      </c>
      <c r="E4" s="302" t="s">
        <v>1285</v>
      </c>
      <c r="F4" s="157" t="s">
        <v>1284</v>
      </c>
      <c r="G4" s="302" t="s">
        <v>4</v>
      </c>
      <c r="H4" s="302" t="s">
        <v>5</v>
      </c>
      <c r="I4" s="302" t="s">
        <v>1269</v>
      </c>
      <c r="J4" s="302" t="s">
        <v>1285</v>
      </c>
    </row>
    <row r="5" spans="1:10" s="296" customFormat="1" ht="27" customHeight="1">
      <c r="A5" s="157" t="s">
        <v>1286</v>
      </c>
      <c r="B5" s="106">
        <f>SUM(B6:B7,B13,B14)</f>
        <v>386022</v>
      </c>
      <c r="C5" s="105">
        <f>SUM(C6:C7,C13,C14)</f>
        <v>543510</v>
      </c>
      <c r="D5" s="105">
        <f>SUM(D6:D7,D13,D14,D15,D16)</f>
        <v>548723</v>
      </c>
      <c r="E5" s="106"/>
      <c r="F5" s="157" t="s">
        <v>1287</v>
      </c>
      <c r="G5" s="106">
        <f>SUM(G6,G19,G20,G21,G22)</f>
        <v>386022</v>
      </c>
      <c r="H5" s="106">
        <f>SUM(H6,H19,H20,H21,H22)</f>
        <v>543510</v>
      </c>
      <c r="I5" s="106">
        <f>SUM(I6,I19:I23)</f>
        <v>548723</v>
      </c>
      <c r="J5" s="106"/>
    </row>
    <row r="6" spans="1:10" s="295" customFormat="1" ht="21" customHeight="1">
      <c r="A6" s="245" t="s">
        <v>1270</v>
      </c>
      <c r="B6" s="64">
        <v>195276</v>
      </c>
      <c r="C6" s="77">
        <v>191940</v>
      </c>
      <c r="D6" s="77">
        <v>191940</v>
      </c>
      <c r="E6" s="106"/>
      <c r="F6" s="245" t="s">
        <v>1288</v>
      </c>
      <c r="G6" s="106">
        <f aca="true" t="shared" si="0" ref="G6:I6">SUM(G7:G18)</f>
        <v>275924</v>
      </c>
      <c r="H6" s="106">
        <f t="shared" si="0"/>
        <v>468825</v>
      </c>
      <c r="I6" s="106">
        <f t="shared" si="0"/>
        <v>318048</v>
      </c>
      <c r="J6" s="303">
        <f>I6/234049-1</f>
        <v>0.358894932257775</v>
      </c>
    </row>
    <row r="7" spans="1:10" s="295" customFormat="1" ht="21" customHeight="1">
      <c r="A7" s="245" t="s">
        <v>1289</v>
      </c>
      <c r="B7" s="106">
        <f>SUM(B8:B12)</f>
        <v>150000</v>
      </c>
      <c r="C7" s="105">
        <f>SUM(C8:C12)</f>
        <v>81588</v>
      </c>
      <c r="D7" s="105">
        <f>SUM(D8:D12)</f>
        <v>86866</v>
      </c>
      <c r="E7" s="303">
        <f>D7/113399-1</f>
        <v>-0.23397913561847983</v>
      </c>
      <c r="F7" s="246" t="s">
        <v>1290</v>
      </c>
      <c r="G7" s="110"/>
      <c r="H7" s="81"/>
      <c r="I7" s="110"/>
      <c r="J7" s="110"/>
    </row>
    <row r="8" spans="1:10" s="295" customFormat="1" ht="21" customHeight="1">
      <c r="A8" s="246" t="s">
        <v>1271</v>
      </c>
      <c r="B8" s="81">
        <v>138412</v>
      </c>
      <c r="C8" s="81">
        <v>70000</v>
      </c>
      <c r="D8" s="111">
        <v>71085</v>
      </c>
      <c r="E8" s="303">
        <f>D8/107099-1</f>
        <v>-0.33626831249591504</v>
      </c>
      <c r="F8" s="246" t="s">
        <v>1291</v>
      </c>
      <c r="G8" s="70">
        <v>69</v>
      </c>
      <c r="H8" s="81">
        <v>69</v>
      </c>
      <c r="I8" s="110"/>
      <c r="J8" s="110"/>
    </row>
    <row r="9" spans="1:10" s="295" customFormat="1" ht="21" customHeight="1">
      <c r="A9" s="246" t="s">
        <v>1292</v>
      </c>
      <c r="B9" s="81">
        <v>11000</v>
      </c>
      <c r="C9" s="81">
        <v>11000</v>
      </c>
      <c r="D9" s="112">
        <v>15418</v>
      </c>
      <c r="E9" s="110"/>
      <c r="F9" s="246" t="s">
        <v>1293</v>
      </c>
      <c r="G9" s="70">
        <v>9016</v>
      </c>
      <c r="H9" s="81">
        <v>9030</v>
      </c>
      <c r="I9" s="110">
        <v>755</v>
      </c>
      <c r="J9" s="110"/>
    </row>
    <row r="10" spans="1:10" s="295" customFormat="1" ht="21" customHeight="1">
      <c r="A10" s="246" t="s">
        <v>1294</v>
      </c>
      <c r="B10" s="81">
        <v>308</v>
      </c>
      <c r="C10" s="81">
        <v>308</v>
      </c>
      <c r="D10" s="112">
        <v>300</v>
      </c>
      <c r="E10" s="110"/>
      <c r="F10" s="246" t="s">
        <v>1295</v>
      </c>
      <c r="G10" s="70">
        <v>145408</v>
      </c>
      <c r="H10" s="81">
        <v>177013</v>
      </c>
      <c r="I10" s="110">
        <v>121525</v>
      </c>
      <c r="J10" s="110"/>
    </row>
    <row r="11" spans="1:10" s="295" customFormat="1" ht="21" customHeight="1">
      <c r="A11" s="246" t="s">
        <v>1296</v>
      </c>
      <c r="B11" s="81">
        <v>100</v>
      </c>
      <c r="C11" s="81">
        <v>100</v>
      </c>
      <c r="D11" s="112">
        <v>63</v>
      </c>
      <c r="E11" s="110"/>
      <c r="F11" s="246" t="s">
        <v>1297</v>
      </c>
      <c r="G11" s="70">
        <v>93738</v>
      </c>
      <c r="H11" s="81">
        <v>122193</v>
      </c>
      <c r="I11" s="110">
        <v>42097</v>
      </c>
      <c r="J11" s="110"/>
    </row>
    <row r="12" spans="1:10" s="295" customFormat="1" ht="21" customHeight="1">
      <c r="A12" s="246" t="s">
        <v>1298</v>
      </c>
      <c r="B12" s="81">
        <v>180</v>
      </c>
      <c r="C12" s="81">
        <v>180</v>
      </c>
      <c r="D12" s="112"/>
      <c r="E12" s="110"/>
      <c r="F12" s="246" t="s">
        <v>1299</v>
      </c>
      <c r="G12" s="70"/>
      <c r="H12" s="81">
        <v>0</v>
      </c>
      <c r="I12" s="110">
        <v>0</v>
      </c>
      <c r="J12" s="110"/>
    </row>
    <row r="13" spans="1:10" s="295" customFormat="1" ht="21" customHeight="1">
      <c r="A13" s="241" t="s">
        <v>1300</v>
      </c>
      <c r="B13" s="77">
        <v>36746</v>
      </c>
      <c r="C13" s="114">
        <v>65982</v>
      </c>
      <c r="D13" s="77">
        <v>65917</v>
      </c>
      <c r="E13" s="110"/>
      <c r="F13" s="246" t="s">
        <v>1301</v>
      </c>
      <c r="G13" s="70"/>
      <c r="H13" s="81">
        <v>0</v>
      </c>
      <c r="I13" s="110">
        <v>0</v>
      </c>
      <c r="J13" s="110"/>
    </row>
    <row r="14" spans="1:10" s="295" customFormat="1" ht="21" customHeight="1">
      <c r="A14" s="245" t="s">
        <v>1302</v>
      </c>
      <c r="B14" s="77">
        <v>4000</v>
      </c>
      <c r="C14" s="114">
        <v>204000</v>
      </c>
      <c r="D14" s="114">
        <v>204000</v>
      </c>
      <c r="E14" s="110"/>
      <c r="F14" s="246" t="s">
        <v>1303</v>
      </c>
      <c r="G14" s="70"/>
      <c r="H14" s="81">
        <v>0</v>
      </c>
      <c r="I14" s="110">
        <v>0</v>
      </c>
      <c r="J14" s="110"/>
    </row>
    <row r="15" spans="1:10" s="297" customFormat="1" ht="21" customHeight="1">
      <c r="A15" s="115" t="s">
        <v>1304</v>
      </c>
      <c r="B15" s="105"/>
      <c r="C15" s="105"/>
      <c r="D15" s="105"/>
      <c r="E15" s="106"/>
      <c r="F15" s="246" t="s">
        <v>1305</v>
      </c>
      <c r="G15" s="70">
        <v>6265</v>
      </c>
      <c r="H15" s="81">
        <v>136216</v>
      </c>
      <c r="I15" s="110">
        <v>129368</v>
      </c>
      <c r="J15" s="110"/>
    </row>
    <row r="16" spans="1:10" s="295" customFormat="1" ht="21" customHeight="1">
      <c r="A16" s="242"/>
      <c r="B16" s="105"/>
      <c r="C16" s="105"/>
      <c r="D16" s="105"/>
      <c r="E16" s="106"/>
      <c r="F16" s="246" t="s">
        <v>1306</v>
      </c>
      <c r="G16" s="70">
        <v>1699</v>
      </c>
      <c r="H16" s="81">
        <v>1699</v>
      </c>
      <c r="I16" s="81">
        <v>1699</v>
      </c>
      <c r="J16" s="110"/>
    </row>
    <row r="17" spans="1:10" s="295" customFormat="1" ht="21" customHeight="1">
      <c r="A17" s="243"/>
      <c r="B17" s="106"/>
      <c r="C17" s="106"/>
      <c r="D17" s="106"/>
      <c r="E17" s="106"/>
      <c r="F17" s="246" t="s">
        <v>1307</v>
      </c>
      <c r="G17" s="70">
        <v>19728</v>
      </c>
      <c r="H17" s="81">
        <v>22604</v>
      </c>
      <c r="I17" s="81">
        <v>22603</v>
      </c>
      <c r="J17" s="110"/>
    </row>
    <row r="18" spans="1:10" s="295" customFormat="1" ht="21" customHeight="1">
      <c r="A18" s="251"/>
      <c r="B18" s="110"/>
      <c r="C18" s="110"/>
      <c r="D18" s="110"/>
      <c r="E18" s="110"/>
      <c r="F18" s="246" t="s">
        <v>1308</v>
      </c>
      <c r="G18" s="70">
        <v>1</v>
      </c>
      <c r="H18" s="81">
        <v>1</v>
      </c>
      <c r="I18" s="81">
        <v>1</v>
      </c>
      <c r="J18" s="243"/>
    </row>
    <row r="19" spans="1:10" s="295" customFormat="1" ht="21" customHeight="1">
      <c r="A19" s="244"/>
      <c r="B19" s="110"/>
      <c r="C19" s="110"/>
      <c r="D19" s="110"/>
      <c r="E19" s="110"/>
      <c r="F19" s="245" t="s">
        <v>1309</v>
      </c>
      <c r="G19" s="65">
        <v>2098</v>
      </c>
      <c r="H19" s="77">
        <v>2314</v>
      </c>
      <c r="I19" s="78">
        <v>3773</v>
      </c>
      <c r="J19" s="106"/>
    </row>
    <row r="20" spans="1:10" s="295" customFormat="1" ht="21" customHeight="1">
      <c r="A20" s="244"/>
      <c r="B20" s="110"/>
      <c r="C20" s="110"/>
      <c r="D20" s="110"/>
      <c r="E20" s="304"/>
      <c r="F20" s="241" t="s">
        <v>1310</v>
      </c>
      <c r="G20" s="64">
        <v>94000</v>
      </c>
      <c r="H20" s="78">
        <v>58371</v>
      </c>
      <c r="I20" s="306">
        <v>115874</v>
      </c>
      <c r="J20" s="106"/>
    </row>
    <row r="21" spans="1:10" s="295" customFormat="1" ht="21" customHeight="1">
      <c r="A21" s="244"/>
      <c r="B21" s="110"/>
      <c r="C21" s="110"/>
      <c r="D21" s="110"/>
      <c r="E21" s="304"/>
      <c r="F21" s="241" t="s">
        <v>1311</v>
      </c>
      <c r="G21" s="64">
        <v>4000</v>
      </c>
      <c r="H21" s="77">
        <v>4000</v>
      </c>
      <c r="I21" s="105">
        <v>4000</v>
      </c>
      <c r="J21" s="110"/>
    </row>
    <row r="22" spans="1:10" s="295" customFormat="1" ht="21" customHeight="1">
      <c r="A22" s="244"/>
      <c r="B22" s="243"/>
      <c r="C22" s="243"/>
      <c r="D22" s="243"/>
      <c r="E22" s="243"/>
      <c r="F22" s="241" t="s">
        <v>1312</v>
      </c>
      <c r="G22" s="64">
        <v>10000</v>
      </c>
      <c r="H22" s="77">
        <v>10000</v>
      </c>
      <c r="I22" s="106">
        <v>2673</v>
      </c>
      <c r="J22" s="106"/>
    </row>
    <row r="23" spans="1:10" s="297" customFormat="1" ht="21" customHeight="1">
      <c r="A23" s="243"/>
      <c r="B23" s="243"/>
      <c r="C23" s="243"/>
      <c r="D23" s="243"/>
      <c r="E23" s="243"/>
      <c r="F23" s="245" t="s">
        <v>1313</v>
      </c>
      <c r="G23" s="106">
        <f>B5-G5</f>
        <v>0</v>
      </c>
      <c r="H23" s="106">
        <f>C5-H5</f>
        <v>0</v>
      </c>
      <c r="I23" s="106">
        <v>104355</v>
      </c>
      <c r="J23" s="106"/>
    </row>
    <row r="24" spans="1:10" s="294" customFormat="1" ht="21" customHeight="1">
      <c r="A24" s="305"/>
      <c r="B24" s="305"/>
      <c r="C24" s="305"/>
      <c r="D24" s="305"/>
      <c r="E24" s="305"/>
      <c r="F24" s="305"/>
      <c r="G24" s="305"/>
      <c r="H24" s="305"/>
      <c r="I24" s="305"/>
      <c r="J24" s="305"/>
    </row>
    <row r="25" spans="1:10" s="294" customFormat="1" ht="21" customHeight="1">
      <c r="A25" s="305"/>
      <c r="B25" s="305"/>
      <c r="C25" s="305"/>
      <c r="D25" s="305"/>
      <c r="E25" s="305"/>
      <c r="F25" s="305"/>
      <c r="H25" s="305"/>
      <c r="I25" s="305"/>
      <c r="J25" s="305"/>
    </row>
    <row r="26" spans="1:10" s="294" customFormat="1" ht="21" customHeight="1">
      <c r="A26" s="305"/>
      <c r="B26" s="305"/>
      <c r="C26" s="305"/>
      <c r="D26" s="305"/>
      <c r="E26" s="305"/>
      <c r="F26" s="305"/>
      <c r="G26" s="305"/>
      <c r="H26" s="305"/>
      <c r="I26" s="305"/>
      <c r="J26" s="305"/>
    </row>
    <row r="27" spans="1:10" s="294" customFormat="1" ht="21" customHeight="1">
      <c r="A27" s="305"/>
      <c r="B27" s="305"/>
      <c r="C27" s="305"/>
      <c r="D27" s="305"/>
      <c r="E27" s="305"/>
      <c r="F27" s="305"/>
      <c r="G27" s="305"/>
      <c r="H27" s="305"/>
      <c r="I27" s="305"/>
      <c r="J27" s="305"/>
    </row>
    <row r="28" spans="1:10" s="294" customFormat="1" ht="21" customHeight="1">
      <c r="A28" s="305"/>
      <c r="B28" s="305"/>
      <c r="C28" s="305"/>
      <c r="D28" s="305"/>
      <c r="E28" s="305"/>
      <c r="F28" s="305"/>
      <c r="G28" s="305"/>
      <c r="H28" s="305"/>
      <c r="I28" s="305"/>
      <c r="J28" s="305"/>
    </row>
    <row r="29" spans="1:10" s="294" customFormat="1" ht="21" customHeight="1">
      <c r="A29" s="305"/>
      <c r="B29" s="305"/>
      <c r="C29" s="305"/>
      <c r="D29" s="305"/>
      <c r="E29" s="305"/>
      <c r="F29" s="305"/>
      <c r="G29" s="305"/>
      <c r="H29" s="305"/>
      <c r="I29" s="305"/>
      <c r="J29" s="305"/>
    </row>
    <row r="30" spans="1:10" s="294" customFormat="1" ht="21" customHeight="1">
      <c r="A30" s="305"/>
      <c r="B30" s="305"/>
      <c r="C30" s="305"/>
      <c r="D30" s="305"/>
      <c r="E30" s="305"/>
      <c r="F30" s="305"/>
      <c r="G30" s="305"/>
      <c r="H30" s="305"/>
      <c r="I30" s="305"/>
      <c r="J30" s="305"/>
    </row>
    <row r="31" spans="1:10" s="294" customFormat="1" ht="21" customHeight="1">
      <c r="A31" s="305"/>
      <c r="B31" s="305"/>
      <c r="C31" s="305"/>
      <c r="D31" s="305"/>
      <c r="E31" s="305"/>
      <c r="F31" s="305"/>
      <c r="G31" s="305"/>
      <c r="H31" s="305"/>
      <c r="I31" s="305"/>
      <c r="J31" s="305"/>
    </row>
    <row r="32" spans="1:10" s="294" customFormat="1" ht="21" customHeight="1">
      <c r="A32" s="305"/>
      <c r="B32" s="305"/>
      <c r="C32" s="305"/>
      <c r="D32" s="305"/>
      <c r="E32" s="305"/>
      <c r="F32" s="305"/>
      <c r="G32" s="305"/>
      <c r="H32" s="305"/>
      <c r="I32" s="305"/>
      <c r="J32" s="305"/>
    </row>
    <row r="33" spans="1:10" s="294" customFormat="1" ht="21" customHeight="1">
      <c r="A33" s="305"/>
      <c r="B33" s="305"/>
      <c r="C33" s="305"/>
      <c r="D33" s="305"/>
      <c r="E33" s="305"/>
      <c r="F33" s="305"/>
      <c r="G33" s="305"/>
      <c r="H33" s="305"/>
      <c r="I33" s="305"/>
      <c r="J33" s="305"/>
    </row>
    <row r="34" spans="1:10" s="294" customFormat="1" ht="21" customHeight="1">
      <c r="A34" s="305"/>
      <c r="B34" s="305"/>
      <c r="C34" s="305"/>
      <c r="D34" s="305"/>
      <c r="E34" s="305"/>
      <c r="F34" s="305"/>
      <c r="G34" s="305"/>
      <c r="H34" s="305"/>
      <c r="I34" s="305"/>
      <c r="J34" s="305"/>
    </row>
    <row r="35" spans="1:10" s="294" customFormat="1" ht="21" customHeight="1">
      <c r="A35" s="305"/>
      <c r="B35" s="305"/>
      <c r="C35" s="305"/>
      <c r="D35" s="305"/>
      <c r="E35" s="305"/>
      <c r="F35" s="305"/>
      <c r="G35" s="305"/>
      <c r="H35" s="305"/>
      <c r="I35" s="305"/>
      <c r="J35" s="305"/>
    </row>
    <row r="36" spans="1:10" s="294" customFormat="1" ht="21" customHeight="1">
      <c r="A36" s="305"/>
      <c r="B36" s="305"/>
      <c r="C36" s="305"/>
      <c r="D36" s="305"/>
      <c r="E36" s="305"/>
      <c r="F36" s="305"/>
      <c r="G36" s="305"/>
      <c r="H36" s="305"/>
      <c r="I36" s="305"/>
      <c r="J36" s="305"/>
    </row>
    <row r="37" spans="1:10" s="294" customFormat="1" ht="21" customHeight="1">
      <c r="A37" s="305"/>
      <c r="B37" s="305"/>
      <c r="C37" s="305"/>
      <c r="D37" s="305"/>
      <c r="E37" s="305"/>
      <c r="F37" s="305"/>
      <c r="G37" s="305"/>
      <c r="H37" s="305"/>
      <c r="I37" s="305"/>
      <c r="J37" s="305"/>
    </row>
  </sheetData>
  <sheetProtection/>
  <mergeCells count="2">
    <mergeCell ref="A2:J2"/>
    <mergeCell ref="H3:J3"/>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B268"/>
  <sheetViews>
    <sheetView showZeros="0" zoomScaleSheetLayoutView="100" workbookViewId="0" topLeftCell="A9">
      <selection activeCell="A11" sqref="A11"/>
    </sheetView>
  </sheetViews>
  <sheetFormatPr defaultColWidth="12.125" defaultRowHeight="18" customHeight="1"/>
  <cols>
    <col min="1" max="1" width="56.375" style="282" customWidth="1"/>
    <col min="2" max="2" width="19.375" style="282" customWidth="1"/>
    <col min="3" max="16384" width="12.125" style="282" customWidth="1"/>
  </cols>
  <sheetData>
    <row r="1" spans="1:2" s="282" customFormat="1" ht="18" customHeight="1">
      <c r="A1" s="283" t="s">
        <v>1314</v>
      </c>
      <c r="B1" s="283"/>
    </row>
    <row r="2" spans="1:2" s="282" customFormat="1" ht="18" customHeight="1">
      <c r="A2" s="284" t="s">
        <v>1315</v>
      </c>
      <c r="B2" s="284"/>
    </row>
    <row r="3" spans="1:2" s="282" customFormat="1" ht="18" customHeight="1">
      <c r="A3" s="285"/>
      <c r="B3" s="286" t="s">
        <v>1210</v>
      </c>
    </row>
    <row r="4" spans="1:2" s="282" customFormat="1" ht="18" customHeight="1">
      <c r="A4" s="287" t="s">
        <v>1316</v>
      </c>
      <c r="B4" s="287" t="s">
        <v>1317</v>
      </c>
    </row>
    <row r="5" spans="1:2" ht="18" customHeight="1">
      <c r="A5" s="288" t="s">
        <v>1318</v>
      </c>
      <c r="B5" s="289">
        <f>SUM(B6,B14,B30,B42,B53,B111,B135,B178,B183,B187,B214,B231,B248)</f>
        <v>320721</v>
      </c>
    </row>
    <row r="6" spans="1:2" ht="18" customHeight="1">
      <c r="A6" s="290" t="s">
        <v>473</v>
      </c>
      <c r="B6" s="289">
        <f>B7</f>
        <v>0</v>
      </c>
    </row>
    <row r="7" spans="1:2" ht="18" customHeight="1">
      <c r="A7" s="290" t="s">
        <v>1319</v>
      </c>
      <c r="B7" s="289">
        <f>SUM(B8:B13)</f>
        <v>0</v>
      </c>
    </row>
    <row r="8" spans="1:2" ht="18" customHeight="1">
      <c r="A8" s="291" t="s">
        <v>1320</v>
      </c>
      <c r="B8" s="289">
        <v>0</v>
      </c>
    </row>
    <row r="9" spans="1:2" ht="18" customHeight="1">
      <c r="A9" s="291" t="s">
        <v>1321</v>
      </c>
      <c r="B9" s="289">
        <v>0</v>
      </c>
    </row>
    <row r="10" spans="1:2" ht="18" customHeight="1">
      <c r="A10" s="291" t="s">
        <v>1322</v>
      </c>
      <c r="B10" s="289">
        <v>0</v>
      </c>
    </row>
    <row r="11" spans="1:2" ht="18" customHeight="1">
      <c r="A11" s="291" t="s">
        <v>1323</v>
      </c>
      <c r="B11" s="289">
        <v>0</v>
      </c>
    </row>
    <row r="12" spans="1:2" ht="18" customHeight="1">
      <c r="A12" s="291" t="s">
        <v>1324</v>
      </c>
      <c r="B12" s="289">
        <v>0</v>
      </c>
    </row>
    <row r="13" spans="1:2" ht="18" customHeight="1">
      <c r="A13" s="291" t="s">
        <v>1325</v>
      </c>
      <c r="B13" s="289">
        <v>0</v>
      </c>
    </row>
    <row r="14" spans="1:2" ht="18" customHeight="1">
      <c r="A14" s="290" t="s">
        <v>522</v>
      </c>
      <c r="B14" s="289">
        <f>SUM(B15,B21,B27)</f>
        <v>0</v>
      </c>
    </row>
    <row r="15" spans="1:2" ht="18" customHeight="1">
      <c r="A15" s="290" t="s">
        <v>1326</v>
      </c>
      <c r="B15" s="289">
        <f>SUM(B16:B20)</f>
        <v>0</v>
      </c>
    </row>
    <row r="16" spans="1:2" ht="18" customHeight="1">
      <c r="A16" s="291" t="s">
        <v>1327</v>
      </c>
      <c r="B16" s="289">
        <v>0</v>
      </c>
    </row>
    <row r="17" spans="1:2" ht="18" customHeight="1">
      <c r="A17" s="291" t="s">
        <v>1328</v>
      </c>
      <c r="B17" s="289">
        <v>0</v>
      </c>
    </row>
    <row r="18" spans="1:2" ht="18" customHeight="1">
      <c r="A18" s="291" t="s">
        <v>1329</v>
      </c>
      <c r="B18" s="289">
        <v>0</v>
      </c>
    </row>
    <row r="19" spans="1:2" ht="18" customHeight="1">
      <c r="A19" s="291" t="s">
        <v>1330</v>
      </c>
      <c r="B19" s="289">
        <v>0</v>
      </c>
    </row>
    <row r="20" spans="1:2" ht="18" customHeight="1">
      <c r="A20" s="291" t="s">
        <v>1331</v>
      </c>
      <c r="B20" s="289">
        <v>0</v>
      </c>
    </row>
    <row r="21" spans="1:2" ht="18" customHeight="1">
      <c r="A21" s="290" t="s">
        <v>1332</v>
      </c>
      <c r="B21" s="289">
        <f>SUM(B22:B26)</f>
        <v>0</v>
      </c>
    </row>
    <row r="22" spans="1:2" ht="18" customHeight="1">
      <c r="A22" s="291" t="s">
        <v>1333</v>
      </c>
      <c r="B22" s="289">
        <v>0</v>
      </c>
    </row>
    <row r="23" spans="1:2" ht="18" customHeight="1">
      <c r="A23" s="291" t="s">
        <v>1334</v>
      </c>
      <c r="B23" s="289">
        <v>0</v>
      </c>
    </row>
    <row r="24" spans="1:2" ht="18" customHeight="1">
      <c r="A24" s="291" t="s">
        <v>1335</v>
      </c>
      <c r="B24" s="289">
        <v>0</v>
      </c>
    </row>
    <row r="25" spans="1:2" ht="18" customHeight="1">
      <c r="A25" s="291" t="s">
        <v>1336</v>
      </c>
      <c r="B25" s="289">
        <v>0</v>
      </c>
    </row>
    <row r="26" spans="1:2" ht="18" customHeight="1">
      <c r="A26" s="291" t="s">
        <v>1337</v>
      </c>
      <c r="B26" s="289">
        <v>0</v>
      </c>
    </row>
    <row r="27" spans="1:2" ht="18" customHeight="1">
      <c r="A27" s="290" t="s">
        <v>1338</v>
      </c>
      <c r="B27" s="289">
        <f>SUM(B28:B29)</f>
        <v>0</v>
      </c>
    </row>
    <row r="28" spans="1:2" ht="18" customHeight="1">
      <c r="A28" s="291" t="s">
        <v>1339</v>
      </c>
      <c r="B28" s="289">
        <v>0</v>
      </c>
    </row>
    <row r="29" spans="1:2" ht="18" customHeight="1">
      <c r="A29" s="291" t="s">
        <v>1340</v>
      </c>
      <c r="B29" s="289">
        <v>0</v>
      </c>
    </row>
    <row r="30" spans="1:2" ht="18" customHeight="1">
      <c r="A30" s="290" t="s">
        <v>564</v>
      </c>
      <c r="B30" s="289">
        <f>SUM(B31,B35,B39)</f>
        <v>900</v>
      </c>
    </row>
    <row r="31" spans="1:2" ht="18" customHeight="1">
      <c r="A31" s="290" t="s">
        <v>1341</v>
      </c>
      <c r="B31" s="289">
        <f>SUM(B32:B34)</f>
        <v>790</v>
      </c>
    </row>
    <row r="32" spans="1:2" ht="18" customHeight="1">
      <c r="A32" s="291" t="s">
        <v>1342</v>
      </c>
      <c r="B32" s="289">
        <v>545</v>
      </c>
    </row>
    <row r="33" spans="1:2" ht="18" customHeight="1">
      <c r="A33" s="291" t="s">
        <v>1343</v>
      </c>
      <c r="B33" s="289">
        <v>245</v>
      </c>
    </row>
    <row r="34" spans="1:2" ht="18" customHeight="1">
      <c r="A34" s="291" t="s">
        <v>1344</v>
      </c>
      <c r="B34" s="289">
        <v>0</v>
      </c>
    </row>
    <row r="35" spans="1:2" ht="18" customHeight="1">
      <c r="A35" s="290" t="s">
        <v>1345</v>
      </c>
      <c r="B35" s="289">
        <f>SUM(B36:B38)</f>
        <v>110</v>
      </c>
    </row>
    <row r="36" spans="1:2" ht="18" customHeight="1">
      <c r="A36" s="291" t="s">
        <v>1342</v>
      </c>
      <c r="B36" s="289">
        <v>0</v>
      </c>
    </row>
    <row r="37" spans="1:2" ht="18" customHeight="1">
      <c r="A37" s="291" t="s">
        <v>1343</v>
      </c>
      <c r="B37" s="289">
        <v>110</v>
      </c>
    </row>
    <row r="38" spans="1:2" ht="18" customHeight="1">
      <c r="A38" s="291" t="s">
        <v>1346</v>
      </c>
      <c r="B38" s="289">
        <v>0</v>
      </c>
    </row>
    <row r="39" spans="1:2" ht="18" customHeight="1">
      <c r="A39" s="290" t="s">
        <v>1347</v>
      </c>
      <c r="B39" s="289">
        <f>SUM(B40:B41)</f>
        <v>0</v>
      </c>
    </row>
    <row r="40" spans="1:2" ht="18" customHeight="1">
      <c r="A40" s="291" t="s">
        <v>1343</v>
      </c>
      <c r="B40" s="289">
        <v>0</v>
      </c>
    </row>
    <row r="41" spans="1:2" ht="18" customHeight="1">
      <c r="A41" s="291" t="s">
        <v>1348</v>
      </c>
      <c r="B41" s="289">
        <v>0</v>
      </c>
    </row>
    <row r="42" spans="1:2" ht="18" customHeight="1">
      <c r="A42" s="290" t="s">
        <v>738</v>
      </c>
      <c r="B42" s="289">
        <f>SUM(B43,B48)</f>
        <v>0</v>
      </c>
    </row>
    <row r="43" spans="1:2" ht="18" customHeight="1">
      <c r="A43" s="290" t="s">
        <v>1349</v>
      </c>
      <c r="B43" s="289">
        <f>SUM(B44:B47)</f>
        <v>0</v>
      </c>
    </row>
    <row r="44" spans="1:2" ht="18" customHeight="1">
      <c r="A44" s="291" t="s">
        <v>1350</v>
      </c>
      <c r="B44" s="289">
        <v>0</v>
      </c>
    </row>
    <row r="45" spans="1:2" ht="18" customHeight="1">
      <c r="A45" s="291" t="s">
        <v>1351</v>
      </c>
      <c r="B45" s="289">
        <v>0</v>
      </c>
    </row>
    <row r="46" spans="1:2" ht="18" customHeight="1">
      <c r="A46" s="291" t="s">
        <v>1352</v>
      </c>
      <c r="B46" s="289">
        <v>0</v>
      </c>
    </row>
    <row r="47" spans="1:2" ht="18" customHeight="1">
      <c r="A47" s="291" t="s">
        <v>1353</v>
      </c>
      <c r="B47" s="289">
        <v>0</v>
      </c>
    </row>
    <row r="48" spans="1:2" ht="18" customHeight="1">
      <c r="A48" s="290" t="s">
        <v>1354</v>
      </c>
      <c r="B48" s="289">
        <f>SUM(B49:B52)</f>
        <v>0</v>
      </c>
    </row>
    <row r="49" spans="1:2" ht="18" customHeight="1">
      <c r="A49" s="291" t="s">
        <v>1355</v>
      </c>
      <c r="B49" s="289">
        <v>0</v>
      </c>
    </row>
    <row r="50" spans="1:2" ht="18" customHeight="1">
      <c r="A50" s="291" t="s">
        <v>1356</v>
      </c>
      <c r="B50" s="289">
        <v>0</v>
      </c>
    </row>
    <row r="51" spans="1:2" ht="18" customHeight="1">
      <c r="A51" s="291" t="s">
        <v>1357</v>
      </c>
      <c r="B51" s="289">
        <v>0</v>
      </c>
    </row>
    <row r="52" spans="1:2" ht="18" customHeight="1">
      <c r="A52" s="291" t="s">
        <v>1358</v>
      </c>
      <c r="B52" s="289">
        <v>0</v>
      </c>
    </row>
    <row r="53" spans="1:2" ht="18" customHeight="1">
      <c r="A53" s="290" t="s">
        <v>807</v>
      </c>
      <c r="B53" s="289">
        <f>SUM(B54,B70,B74:B75,B81,B85,B89,B93,B99,B102)</f>
        <v>122490</v>
      </c>
    </row>
    <row r="54" spans="1:2" ht="18" customHeight="1">
      <c r="A54" s="290" t="s">
        <v>1359</v>
      </c>
      <c r="B54" s="289">
        <f>SUM(B55:B69)</f>
        <v>40328</v>
      </c>
    </row>
    <row r="55" spans="1:2" ht="18" customHeight="1">
      <c r="A55" s="291" t="s">
        <v>1360</v>
      </c>
      <c r="B55" s="289">
        <v>27182</v>
      </c>
    </row>
    <row r="56" spans="1:2" ht="18" customHeight="1">
      <c r="A56" s="291" t="s">
        <v>1361</v>
      </c>
      <c r="B56" s="289">
        <v>25</v>
      </c>
    </row>
    <row r="57" spans="1:2" ht="18" customHeight="1">
      <c r="A57" s="291" t="s">
        <v>1362</v>
      </c>
      <c r="B57" s="289">
        <v>0</v>
      </c>
    </row>
    <row r="58" spans="1:2" ht="18" customHeight="1">
      <c r="A58" s="291" t="s">
        <v>1363</v>
      </c>
      <c r="B58" s="289">
        <v>1812</v>
      </c>
    </row>
    <row r="59" spans="1:2" ht="18" customHeight="1">
      <c r="A59" s="291" t="s">
        <v>1364</v>
      </c>
      <c r="B59" s="289">
        <v>0</v>
      </c>
    </row>
    <row r="60" spans="1:2" ht="18" customHeight="1">
      <c r="A60" s="291" t="s">
        <v>1365</v>
      </c>
      <c r="B60" s="289">
        <v>0</v>
      </c>
    </row>
    <row r="61" spans="1:2" ht="18" customHeight="1">
      <c r="A61" s="291" t="s">
        <v>1366</v>
      </c>
      <c r="B61" s="289">
        <v>0</v>
      </c>
    </row>
    <row r="62" spans="1:2" ht="18" customHeight="1">
      <c r="A62" s="291" t="s">
        <v>1367</v>
      </c>
      <c r="B62" s="289">
        <v>0</v>
      </c>
    </row>
    <row r="63" spans="1:2" ht="18" customHeight="1">
      <c r="A63" s="291" t="s">
        <v>1368</v>
      </c>
      <c r="B63" s="289">
        <v>3600</v>
      </c>
    </row>
    <row r="64" spans="1:2" ht="18" customHeight="1">
      <c r="A64" s="291" t="s">
        <v>1369</v>
      </c>
      <c r="B64" s="289">
        <v>0</v>
      </c>
    </row>
    <row r="65" spans="1:2" ht="18" customHeight="1">
      <c r="A65" s="291" t="s">
        <v>1102</v>
      </c>
      <c r="B65" s="289">
        <v>0</v>
      </c>
    </row>
    <row r="66" spans="1:2" ht="18" customHeight="1">
      <c r="A66" s="291" t="s">
        <v>1370</v>
      </c>
      <c r="B66" s="289">
        <v>3500</v>
      </c>
    </row>
    <row r="67" spans="1:2" ht="18" customHeight="1">
      <c r="A67" s="291" t="s">
        <v>1371</v>
      </c>
      <c r="B67" s="289">
        <v>0</v>
      </c>
    </row>
    <row r="68" spans="1:2" ht="18" customHeight="1">
      <c r="A68" s="291" t="s">
        <v>1372</v>
      </c>
      <c r="B68" s="289">
        <v>0</v>
      </c>
    </row>
    <row r="69" spans="1:2" ht="18" customHeight="1">
      <c r="A69" s="291" t="s">
        <v>1373</v>
      </c>
      <c r="B69" s="289">
        <v>4209</v>
      </c>
    </row>
    <row r="70" spans="1:2" ht="18" customHeight="1">
      <c r="A70" s="290" t="s">
        <v>1374</v>
      </c>
      <c r="B70" s="289">
        <f>SUM(B71:B73)</f>
        <v>0</v>
      </c>
    </row>
    <row r="71" spans="1:2" ht="18" customHeight="1">
      <c r="A71" s="291" t="s">
        <v>1360</v>
      </c>
      <c r="B71" s="289">
        <v>0</v>
      </c>
    </row>
    <row r="72" spans="1:2" ht="18" customHeight="1">
      <c r="A72" s="291" t="s">
        <v>1361</v>
      </c>
      <c r="B72" s="289">
        <v>0</v>
      </c>
    </row>
    <row r="73" spans="1:2" ht="18" customHeight="1">
      <c r="A73" s="291" t="s">
        <v>1375</v>
      </c>
      <c r="B73" s="289">
        <v>0</v>
      </c>
    </row>
    <row r="74" spans="1:2" ht="18" customHeight="1">
      <c r="A74" s="290" t="s">
        <v>1376</v>
      </c>
      <c r="B74" s="289">
        <v>0</v>
      </c>
    </row>
    <row r="75" spans="1:2" ht="18" customHeight="1">
      <c r="A75" s="290" t="s">
        <v>1377</v>
      </c>
      <c r="B75" s="289">
        <f>SUM(B76:B80)</f>
        <v>11142</v>
      </c>
    </row>
    <row r="76" spans="1:2" ht="18" customHeight="1">
      <c r="A76" s="291" t="s">
        <v>1378</v>
      </c>
      <c r="B76" s="289">
        <v>2288</v>
      </c>
    </row>
    <row r="77" spans="1:2" ht="18" customHeight="1">
      <c r="A77" s="291" t="s">
        <v>1379</v>
      </c>
      <c r="B77" s="289">
        <v>6453</v>
      </c>
    </row>
    <row r="78" spans="1:2" ht="18" customHeight="1">
      <c r="A78" s="291" t="s">
        <v>1380</v>
      </c>
      <c r="B78" s="289">
        <v>0</v>
      </c>
    </row>
    <row r="79" spans="1:2" ht="18" customHeight="1">
      <c r="A79" s="291" t="s">
        <v>1381</v>
      </c>
      <c r="B79" s="289">
        <v>0</v>
      </c>
    </row>
    <row r="80" spans="1:2" ht="18" customHeight="1">
      <c r="A80" s="291" t="s">
        <v>1382</v>
      </c>
      <c r="B80" s="289">
        <v>2401</v>
      </c>
    </row>
    <row r="81" spans="1:2" ht="18" customHeight="1">
      <c r="A81" s="290" t="s">
        <v>1383</v>
      </c>
      <c r="B81" s="289">
        <f>SUM(B82:B84)</f>
        <v>20</v>
      </c>
    </row>
    <row r="82" spans="1:2" ht="18" customHeight="1">
      <c r="A82" s="291" t="s">
        <v>1384</v>
      </c>
      <c r="B82" s="289">
        <v>0</v>
      </c>
    </row>
    <row r="83" spans="1:2" ht="18" customHeight="1">
      <c r="A83" s="291" t="s">
        <v>1385</v>
      </c>
      <c r="B83" s="289">
        <v>0</v>
      </c>
    </row>
    <row r="84" spans="1:2" ht="18" customHeight="1">
      <c r="A84" s="291" t="s">
        <v>1386</v>
      </c>
      <c r="B84" s="289">
        <v>20</v>
      </c>
    </row>
    <row r="85" spans="1:2" ht="18" customHeight="1">
      <c r="A85" s="290" t="s">
        <v>1387</v>
      </c>
      <c r="B85" s="289">
        <f>SUM(B86:B88)</f>
        <v>0</v>
      </c>
    </row>
    <row r="86" spans="1:2" ht="18" customHeight="1">
      <c r="A86" s="291" t="s">
        <v>1388</v>
      </c>
      <c r="B86" s="289">
        <v>0</v>
      </c>
    </row>
    <row r="87" spans="1:2" ht="18" customHeight="1">
      <c r="A87" s="291" t="s">
        <v>1389</v>
      </c>
      <c r="B87" s="289">
        <v>0</v>
      </c>
    </row>
    <row r="88" spans="1:2" ht="18" customHeight="1">
      <c r="A88" s="291" t="s">
        <v>1390</v>
      </c>
      <c r="B88" s="289">
        <v>0</v>
      </c>
    </row>
    <row r="89" spans="1:2" ht="18" customHeight="1">
      <c r="A89" s="290" t="s">
        <v>1391</v>
      </c>
      <c r="B89" s="289">
        <f>SUM(B90:B92)</f>
        <v>71000</v>
      </c>
    </row>
    <row r="90" spans="1:2" ht="18" customHeight="1">
      <c r="A90" s="291" t="s">
        <v>1388</v>
      </c>
      <c r="B90" s="289">
        <v>0</v>
      </c>
    </row>
    <row r="91" spans="1:2" ht="18" customHeight="1">
      <c r="A91" s="291" t="s">
        <v>1389</v>
      </c>
      <c r="B91" s="289">
        <v>0</v>
      </c>
    </row>
    <row r="92" spans="1:2" ht="18" customHeight="1">
      <c r="A92" s="291" t="s">
        <v>1392</v>
      </c>
      <c r="B92" s="289">
        <v>71000</v>
      </c>
    </row>
    <row r="93" spans="1:2" ht="18" customHeight="1">
      <c r="A93" s="290" t="s">
        <v>1393</v>
      </c>
      <c r="B93" s="289">
        <f>SUM(B94:B98)</f>
        <v>0</v>
      </c>
    </row>
    <row r="94" spans="1:2" ht="18" customHeight="1">
      <c r="A94" s="291" t="s">
        <v>1394</v>
      </c>
      <c r="B94" s="289">
        <v>0</v>
      </c>
    </row>
    <row r="95" spans="1:2" ht="18" customHeight="1">
      <c r="A95" s="291" t="s">
        <v>1395</v>
      </c>
      <c r="B95" s="289">
        <v>0</v>
      </c>
    </row>
    <row r="96" spans="1:2" ht="18" customHeight="1">
      <c r="A96" s="291" t="s">
        <v>1396</v>
      </c>
      <c r="B96" s="289">
        <v>0</v>
      </c>
    </row>
    <row r="97" spans="1:2" ht="18" customHeight="1">
      <c r="A97" s="291" t="s">
        <v>1397</v>
      </c>
      <c r="B97" s="289">
        <v>0</v>
      </c>
    </row>
    <row r="98" spans="1:2" ht="18" customHeight="1">
      <c r="A98" s="291" t="s">
        <v>1398</v>
      </c>
      <c r="B98" s="289">
        <v>0</v>
      </c>
    </row>
    <row r="99" spans="1:2" ht="18" customHeight="1">
      <c r="A99" s="290" t="s">
        <v>1399</v>
      </c>
      <c r="B99" s="289">
        <f>SUM(B100:B101)</f>
        <v>0</v>
      </c>
    </row>
    <row r="100" spans="1:2" ht="18" customHeight="1">
      <c r="A100" s="291" t="s">
        <v>1400</v>
      </c>
      <c r="B100" s="289">
        <v>0</v>
      </c>
    </row>
    <row r="101" spans="1:2" ht="18" customHeight="1">
      <c r="A101" s="291" t="s">
        <v>1401</v>
      </c>
      <c r="B101" s="289">
        <v>0</v>
      </c>
    </row>
    <row r="102" spans="1:2" ht="18" customHeight="1">
      <c r="A102" s="290" t="s">
        <v>1402</v>
      </c>
      <c r="B102" s="289">
        <f>SUM(B103:B110)</f>
        <v>0</v>
      </c>
    </row>
    <row r="103" spans="1:2" ht="18" customHeight="1">
      <c r="A103" s="291" t="s">
        <v>1388</v>
      </c>
      <c r="B103" s="289">
        <v>0</v>
      </c>
    </row>
    <row r="104" spans="1:2" ht="18" customHeight="1">
      <c r="A104" s="291" t="s">
        <v>1389</v>
      </c>
      <c r="B104" s="289">
        <v>0</v>
      </c>
    </row>
    <row r="105" spans="1:2" ht="18" customHeight="1">
      <c r="A105" s="291" t="s">
        <v>1403</v>
      </c>
      <c r="B105" s="289">
        <v>0</v>
      </c>
    </row>
    <row r="106" spans="1:2" ht="18" customHeight="1">
      <c r="A106" s="291" t="s">
        <v>1404</v>
      </c>
      <c r="B106" s="289">
        <v>0</v>
      </c>
    </row>
    <row r="107" spans="1:2" ht="18" customHeight="1">
      <c r="A107" s="291" t="s">
        <v>1405</v>
      </c>
      <c r="B107" s="289">
        <v>0</v>
      </c>
    </row>
    <row r="108" spans="1:2" ht="18" customHeight="1">
      <c r="A108" s="291" t="s">
        <v>1406</v>
      </c>
      <c r="B108" s="289">
        <v>0</v>
      </c>
    </row>
    <row r="109" spans="1:2" ht="18" customHeight="1">
      <c r="A109" s="291" t="s">
        <v>1407</v>
      </c>
      <c r="B109" s="289">
        <v>0</v>
      </c>
    </row>
    <row r="110" spans="1:2" ht="18" customHeight="1">
      <c r="A110" s="291" t="s">
        <v>1408</v>
      </c>
      <c r="B110" s="289">
        <v>0</v>
      </c>
    </row>
    <row r="111" spans="1:2" ht="18" customHeight="1">
      <c r="A111" s="290" t="s">
        <v>827</v>
      </c>
      <c r="B111" s="289">
        <f>SUM(B112,B117,B122,B127,B130)</f>
        <v>43532</v>
      </c>
    </row>
    <row r="112" spans="1:2" ht="18" customHeight="1">
      <c r="A112" s="290" t="s">
        <v>1409</v>
      </c>
      <c r="B112" s="289">
        <f>SUM(B113:B116)</f>
        <v>50</v>
      </c>
    </row>
    <row r="113" spans="1:2" ht="18" customHeight="1">
      <c r="A113" s="291" t="s">
        <v>1343</v>
      </c>
      <c r="B113" s="289">
        <v>50</v>
      </c>
    </row>
    <row r="114" spans="1:2" ht="18" customHeight="1">
      <c r="A114" s="291" t="s">
        <v>1410</v>
      </c>
      <c r="B114" s="289">
        <v>0</v>
      </c>
    </row>
    <row r="115" spans="1:2" ht="18" customHeight="1">
      <c r="A115" s="291" t="s">
        <v>1411</v>
      </c>
      <c r="B115" s="289">
        <v>0</v>
      </c>
    </row>
    <row r="116" spans="1:2" ht="18" customHeight="1">
      <c r="A116" s="291" t="s">
        <v>1412</v>
      </c>
      <c r="B116" s="289">
        <v>0</v>
      </c>
    </row>
    <row r="117" spans="1:2" ht="18" customHeight="1">
      <c r="A117" s="290" t="s">
        <v>1413</v>
      </c>
      <c r="B117" s="289">
        <f>SUM(B118:B121)</f>
        <v>2765</v>
      </c>
    </row>
    <row r="118" spans="1:2" ht="18" customHeight="1">
      <c r="A118" s="291" t="s">
        <v>1343</v>
      </c>
      <c r="B118" s="289">
        <v>1621</v>
      </c>
    </row>
    <row r="119" spans="1:2" ht="18" customHeight="1">
      <c r="A119" s="291" t="s">
        <v>1410</v>
      </c>
      <c r="B119" s="289">
        <v>1144</v>
      </c>
    </row>
    <row r="120" spans="1:2" ht="18" customHeight="1">
      <c r="A120" s="291" t="s">
        <v>1414</v>
      </c>
      <c r="B120" s="289">
        <v>0</v>
      </c>
    </row>
    <row r="121" spans="1:2" ht="18" customHeight="1">
      <c r="A121" s="291" t="s">
        <v>1415</v>
      </c>
      <c r="B121" s="289">
        <v>0</v>
      </c>
    </row>
    <row r="122" spans="1:2" ht="18" customHeight="1">
      <c r="A122" s="290" t="s">
        <v>1416</v>
      </c>
      <c r="B122" s="289">
        <f>SUM(B123:B126)</f>
        <v>40717</v>
      </c>
    </row>
    <row r="123" spans="1:2" ht="18" customHeight="1">
      <c r="A123" s="291" t="s">
        <v>889</v>
      </c>
      <c r="B123" s="289">
        <v>0</v>
      </c>
    </row>
    <row r="124" spans="1:2" ht="18" customHeight="1">
      <c r="A124" s="291" t="s">
        <v>1417</v>
      </c>
      <c r="B124" s="289">
        <v>40717</v>
      </c>
    </row>
    <row r="125" spans="1:2" ht="18" customHeight="1">
      <c r="A125" s="291" t="s">
        <v>1418</v>
      </c>
      <c r="B125" s="289">
        <v>0</v>
      </c>
    </row>
    <row r="126" spans="1:2" ht="18" customHeight="1">
      <c r="A126" s="291" t="s">
        <v>1419</v>
      </c>
      <c r="B126" s="289">
        <v>0</v>
      </c>
    </row>
    <row r="127" spans="1:2" ht="18" customHeight="1">
      <c r="A127" s="290" t="s">
        <v>1420</v>
      </c>
      <c r="B127" s="289">
        <f>SUM(B128:B129)</f>
        <v>0</v>
      </c>
    </row>
    <row r="128" spans="1:2" ht="18" customHeight="1">
      <c r="A128" s="291" t="s">
        <v>1421</v>
      </c>
      <c r="B128" s="289">
        <v>0</v>
      </c>
    </row>
    <row r="129" spans="1:2" ht="18" customHeight="1">
      <c r="A129" s="291" t="s">
        <v>1422</v>
      </c>
      <c r="B129" s="289">
        <v>0</v>
      </c>
    </row>
    <row r="130" spans="1:2" ht="18" customHeight="1">
      <c r="A130" s="290" t="s">
        <v>1423</v>
      </c>
      <c r="B130" s="289">
        <f>SUM(B131:B134)</f>
        <v>0</v>
      </c>
    </row>
    <row r="131" spans="1:2" ht="18" customHeight="1">
      <c r="A131" s="291" t="s">
        <v>1424</v>
      </c>
      <c r="B131" s="289">
        <v>0</v>
      </c>
    </row>
    <row r="132" spans="1:2" ht="18" customHeight="1">
      <c r="A132" s="291" t="s">
        <v>1425</v>
      </c>
      <c r="B132" s="289">
        <v>0</v>
      </c>
    </row>
    <row r="133" spans="1:2" ht="18" customHeight="1">
      <c r="A133" s="291" t="s">
        <v>1426</v>
      </c>
      <c r="B133" s="289">
        <v>0</v>
      </c>
    </row>
    <row r="134" spans="1:2" ht="18" customHeight="1">
      <c r="A134" s="291" t="s">
        <v>1427</v>
      </c>
      <c r="B134" s="289">
        <v>0</v>
      </c>
    </row>
    <row r="135" spans="1:2" ht="18" customHeight="1">
      <c r="A135" s="290" t="s">
        <v>918</v>
      </c>
      <c r="B135" s="289">
        <f>SUM(B136,B141,B146,B155,B162,B171,B174,B177)</f>
        <v>0</v>
      </c>
    </row>
    <row r="136" spans="1:2" ht="18" customHeight="1">
      <c r="A136" s="290" t="s">
        <v>1428</v>
      </c>
      <c r="B136" s="289">
        <f>SUM(B137:B140)</f>
        <v>0</v>
      </c>
    </row>
    <row r="137" spans="1:2" ht="18" customHeight="1">
      <c r="A137" s="291" t="s">
        <v>920</v>
      </c>
      <c r="B137" s="289">
        <v>0</v>
      </c>
    </row>
    <row r="138" spans="1:2" ht="18" customHeight="1">
      <c r="A138" s="291" t="s">
        <v>921</v>
      </c>
      <c r="B138" s="289">
        <v>0</v>
      </c>
    </row>
    <row r="139" spans="1:2" ht="18" customHeight="1">
      <c r="A139" s="291" t="s">
        <v>1429</v>
      </c>
      <c r="B139" s="289">
        <v>0</v>
      </c>
    </row>
    <row r="140" spans="1:2" ht="18" customHeight="1">
      <c r="A140" s="291" t="s">
        <v>1430</v>
      </c>
      <c r="B140" s="289">
        <v>0</v>
      </c>
    </row>
    <row r="141" spans="1:2" ht="18" customHeight="1">
      <c r="A141" s="290" t="s">
        <v>1431</v>
      </c>
      <c r="B141" s="289">
        <f>SUM(B142:B145)</f>
        <v>0</v>
      </c>
    </row>
    <row r="142" spans="1:2" ht="18" customHeight="1">
      <c r="A142" s="291" t="s">
        <v>1429</v>
      </c>
      <c r="B142" s="289">
        <v>0</v>
      </c>
    </row>
    <row r="143" spans="1:2" ht="18" customHeight="1">
      <c r="A143" s="291" t="s">
        <v>1432</v>
      </c>
      <c r="B143" s="289">
        <v>0</v>
      </c>
    </row>
    <row r="144" spans="1:2" ht="18" customHeight="1">
      <c r="A144" s="291" t="s">
        <v>1433</v>
      </c>
      <c r="B144" s="289">
        <v>0</v>
      </c>
    </row>
    <row r="145" spans="1:2" ht="18" customHeight="1">
      <c r="A145" s="291" t="s">
        <v>1434</v>
      </c>
      <c r="B145" s="289">
        <v>0</v>
      </c>
    </row>
    <row r="146" spans="1:2" ht="18" customHeight="1">
      <c r="A146" s="290" t="s">
        <v>1435</v>
      </c>
      <c r="B146" s="289">
        <f>SUM(B147:B154)</f>
        <v>0</v>
      </c>
    </row>
    <row r="147" spans="1:2" ht="18" customHeight="1">
      <c r="A147" s="291" t="s">
        <v>1436</v>
      </c>
      <c r="B147" s="289">
        <v>0</v>
      </c>
    </row>
    <row r="148" spans="1:2" ht="18" customHeight="1">
      <c r="A148" s="291" t="s">
        <v>1437</v>
      </c>
      <c r="B148" s="289">
        <v>0</v>
      </c>
    </row>
    <row r="149" spans="1:2" ht="18" customHeight="1">
      <c r="A149" s="291" t="s">
        <v>1438</v>
      </c>
      <c r="B149" s="289">
        <v>0</v>
      </c>
    </row>
    <row r="150" spans="1:2" ht="18" customHeight="1">
      <c r="A150" s="291" t="s">
        <v>1439</v>
      </c>
      <c r="B150" s="289">
        <v>0</v>
      </c>
    </row>
    <row r="151" spans="1:2" ht="18" customHeight="1">
      <c r="A151" s="291" t="s">
        <v>1440</v>
      </c>
      <c r="B151" s="289">
        <v>0</v>
      </c>
    </row>
    <row r="152" spans="1:2" ht="18" customHeight="1">
      <c r="A152" s="291" t="s">
        <v>1441</v>
      </c>
      <c r="B152" s="289">
        <v>0</v>
      </c>
    </row>
    <row r="153" spans="1:2" ht="18" customHeight="1">
      <c r="A153" s="291" t="s">
        <v>1442</v>
      </c>
      <c r="B153" s="289">
        <v>0</v>
      </c>
    </row>
    <row r="154" spans="1:2" ht="18" customHeight="1">
      <c r="A154" s="291" t="s">
        <v>1443</v>
      </c>
      <c r="B154" s="289">
        <v>0</v>
      </c>
    </row>
    <row r="155" spans="1:2" ht="18" customHeight="1">
      <c r="A155" s="290" t="s">
        <v>1444</v>
      </c>
      <c r="B155" s="289">
        <f>SUM(B156:B161)</f>
        <v>0</v>
      </c>
    </row>
    <row r="156" spans="1:2" ht="18" customHeight="1">
      <c r="A156" s="291" t="s">
        <v>1445</v>
      </c>
      <c r="B156" s="289">
        <v>0</v>
      </c>
    </row>
    <row r="157" spans="1:2" ht="18" customHeight="1">
      <c r="A157" s="291" t="s">
        <v>1446</v>
      </c>
      <c r="B157" s="289">
        <v>0</v>
      </c>
    </row>
    <row r="158" spans="1:2" ht="18" customHeight="1">
      <c r="A158" s="291" t="s">
        <v>1447</v>
      </c>
      <c r="B158" s="289">
        <v>0</v>
      </c>
    </row>
    <row r="159" spans="1:2" ht="18" customHeight="1">
      <c r="A159" s="291" t="s">
        <v>1448</v>
      </c>
      <c r="B159" s="289">
        <v>0</v>
      </c>
    </row>
    <row r="160" spans="1:2" ht="18" customHeight="1">
      <c r="A160" s="291" t="s">
        <v>1449</v>
      </c>
      <c r="B160" s="289">
        <v>0</v>
      </c>
    </row>
    <row r="161" spans="1:2" ht="18" customHeight="1">
      <c r="A161" s="291" t="s">
        <v>1450</v>
      </c>
      <c r="B161" s="289">
        <v>0</v>
      </c>
    </row>
    <row r="162" spans="1:2" ht="18" customHeight="1">
      <c r="A162" s="290" t="s">
        <v>1451</v>
      </c>
      <c r="B162" s="289">
        <f>SUM(B163:B170)</f>
        <v>0</v>
      </c>
    </row>
    <row r="163" spans="1:2" ht="18" customHeight="1">
      <c r="A163" s="291" t="s">
        <v>1452</v>
      </c>
      <c r="B163" s="289">
        <v>0</v>
      </c>
    </row>
    <row r="164" spans="1:2" ht="18" customHeight="1">
      <c r="A164" s="291" t="s">
        <v>947</v>
      </c>
      <c r="B164" s="289">
        <v>0</v>
      </c>
    </row>
    <row r="165" spans="1:2" ht="18" customHeight="1">
      <c r="A165" s="291" t="s">
        <v>1453</v>
      </c>
      <c r="B165" s="289">
        <v>0</v>
      </c>
    </row>
    <row r="166" spans="1:2" ht="18" customHeight="1">
      <c r="A166" s="291" t="s">
        <v>1454</v>
      </c>
      <c r="B166" s="289">
        <v>0</v>
      </c>
    </row>
    <row r="167" spans="1:2" ht="18" customHeight="1">
      <c r="A167" s="291" t="s">
        <v>1455</v>
      </c>
      <c r="B167" s="289">
        <v>0</v>
      </c>
    </row>
    <row r="168" spans="1:2" ht="18" customHeight="1">
      <c r="A168" s="291" t="s">
        <v>1456</v>
      </c>
      <c r="B168" s="289">
        <v>0</v>
      </c>
    </row>
    <row r="169" spans="1:2" ht="18" customHeight="1">
      <c r="A169" s="291" t="s">
        <v>1457</v>
      </c>
      <c r="B169" s="289">
        <v>0</v>
      </c>
    </row>
    <row r="170" spans="1:2" ht="18" customHeight="1">
      <c r="A170" s="291" t="s">
        <v>1458</v>
      </c>
      <c r="B170" s="289">
        <v>0</v>
      </c>
    </row>
    <row r="171" spans="1:2" ht="18" customHeight="1">
      <c r="A171" s="290" t="s">
        <v>1459</v>
      </c>
      <c r="B171" s="289">
        <f>SUM(B172:B173)</f>
        <v>0</v>
      </c>
    </row>
    <row r="172" spans="1:2" ht="18" customHeight="1">
      <c r="A172" s="291" t="s">
        <v>1460</v>
      </c>
      <c r="B172" s="289">
        <v>0</v>
      </c>
    </row>
    <row r="173" spans="1:2" ht="18" customHeight="1">
      <c r="A173" s="291" t="s">
        <v>1461</v>
      </c>
      <c r="B173" s="289">
        <v>0</v>
      </c>
    </row>
    <row r="174" spans="1:2" ht="18" customHeight="1">
      <c r="A174" s="290" t="s">
        <v>1462</v>
      </c>
      <c r="B174" s="289">
        <f>SUM(B175:B176)</f>
        <v>0</v>
      </c>
    </row>
    <row r="175" spans="1:2" ht="18" customHeight="1">
      <c r="A175" s="291" t="s">
        <v>1460</v>
      </c>
      <c r="B175" s="289">
        <v>0</v>
      </c>
    </row>
    <row r="176" spans="1:2" ht="18" customHeight="1">
      <c r="A176" s="291" t="s">
        <v>1463</v>
      </c>
      <c r="B176" s="289">
        <v>0</v>
      </c>
    </row>
    <row r="177" spans="1:2" ht="18" customHeight="1">
      <c r="A177" s="290" t="s">
        <v>1464</v>
      </c>
      <c r="B177" s="289">
        <v>0</v>
      </c>
    </row>
    <row r="178" spans="1:2" ht="18" customHeight="1">
      <c r="A178" s="290" t="s">
        <v>963</v>
      </c>
      <c r="B178" s="289">
        <f>B179</f>
        <v>0</v>
      </c>
    </row>
    <row r="179" spans="1:2" ht="18" customHeight="1">
      <c r="A179" s="290" t="s">
        <v>1465</v>
      </c>
      <c r="B179" s="289">
        <f>SUM(B180:B182)</f>
        <v>0</v>
      </c>
    </row>
    <row r="180" spans="1:2" ht="18" customHeight="1">
      <c r="A180" s="291" t="s">
        <v>1466</v>
      </c>
      <c r="B180" s="289">
        <v>0</v>
      </c>
    </row>
    <row r="181" spans="1:2" ht="18" customHeight="1">
      <c r="A181" s="291" t="s">
        <v>1467</v>
      </c>
      <c r="B181" s="289">
        <v>0</v>
      </c>
    </row>
    <row r="182" spans="1:2" ht="18" customHeight="1">
      <c r="A182" s="291" t="s">
        <v>1468</v>
      </c>
      <c r="B182" s="289">
        <v>0</v>
      </c>
    </row>
    <row r="183" spans="1:2" ht="18" customHeight="1">
      <c r="A183" s="290" t="s">
        <v>1021</v>
      </c>
      <c r="B183" s="289">
        <f>B184</f>
        <v>0</v>
      </c>
    </row>
    <row r="184" spans="1:2" ht="18" customHeight="1">
      <c r="A184" s="290" t="s">
        <v>1041</v>
      </c>
      <c r="B184" s="289">
        <f>SUM(B185:B186)</f>
        <v>0</v>
      </c>
    </row>
    <row r="185" spans="1:2" ht="18" customHeight="1">
      <c r="A185" s="291" t="s">
        <v>1469</v>
      </c>
      <c r="B185" s="289">
        <v>0</v>
      </c>
    </row>
    <row r="186" spans="1:2" ht="18" customHeight="1">
      <c r="A186" s="291" t="s">
        <v>1470</v>
      </c>
      <c r="B186" s="289">
        <v>0</v>
      </c>
    </row>
    <row r="187" spans="1:2" ht="18" customHeight="1">
      <c r="A187" s="290" t="s">
        <v>1471</v>
      </c>
      <c r="B187" s="289">
        <f>SUM(B188,B192,B201:B202)</f>
        <v>129496</v>
      </c>
    </row>
    <row r="188" spans="1:2" ht="18" customHeight="1">
      <c r="A188" s="290" t="s">
        <v>1472</v>
      </c>
      <c r="B188" s="289">
        <f>SUM(B189:B191)</f>
        <v>129000</v>
      </c>
    </row>
    <row r="189" spans="1:2" ht="18" customHeight="1">
      <c r="A189" s="291" t="s">
        <v>1473</v>
      </c>
      <c r="B189" s="289">
        <v>0</v>
      </c>
    </row>
    <row r="190" spans="1:2" ht="18" customHeight="1">
      <c r="A190" s="291" t="s">
        <v>1474</v>
      </c>
      <c r="B190" s="289">
        <v>129000</v>
      </c>
    </row>
    <row r="191" spans="1:2" ht="18" customHeight="1">
      <c r="A191" s="291" t="s">
        <v>1475</v>
      </c>
      <c r="B191" s="289">
        <v>0</v>
      </c>
    </row>
    <row r="192" spans="1:2" ht="18" customHeight="1">
      <c r="A192" s="290" t="s">
        <v>1476</v>
      </c>
      <c r="B192" s="289">
        <f>SUM(B193:B200)</f>
        <v>0</v>
      </c>
    </row>
    <row r="193" spans="1:2" ht="18" customHeight="1">
      <c r="A193" s="291" t="s">
        <v>1477</v>
      </c>
      <c r="B193" s="289">
        <v>0</v>
      </c>
    </row>
    <row r="194" spans="1:2" ht="18" customHeight="1">
      <c r="A194" s="291" t="s">
        <v>1478</v>
      </c>
      <c r="B194" s="289">
        <v>0</v>
      </c>
    </row>
    <row r="195" spans="1:2" ht="18" customHeight="1">
      <c r="A195" s="291" t="s">
        <v>1479</v>
      </c>
      <c r="B195" s="289">
        <v>0</v>
      </c>
    </row>
    <row r="196" spans="1:2" ht="18" customHeight="1">
      <c r="A196" s="291" t="s">
        <v>1480</v>
      </c>
      <c r="B196" s="289">
        <v>0</v>
      </c>
    </row>
    <row r="197" spans="1:2" ht="18" customHeight="1">
      <c r="A197" s="291" t="s">
        <v>1481</v>
      </c>
      <c r="B197" s="289">
        <v>0</v>
      </c>
    </row>
    <row r="198" spans="1:2" ht="18" customHeight="1">
      <c r="A198" s="291" t="s">
        <v>1482</v>
      </c>
      <c r="B198" s="289">
        <v>0</v>
      </c>
    </row>
    <row r="199" spans="1:2" ht="18" customHeight="1">
      <c r="A199" s="291" t="s">
        <v>1483</v>
      </c>
      <c r="B199" s="289">
        <v>0</v>
      </c>
    </row>
    <row r="200" spans="1:2" ht="18" customHeight="1">
      <c r="A200" s="291" t="s">
        <v>1484</v>
      </c>
      <c r="B200" s="289">
        <v>0</v>
      </c>
    </row>
    <row r="201" spans="1:2" ht="18" customHeight="1">
      <c r="A201" s="290" t="s">
        <v>1485</v>
      </c>
      <c r="B201" s="289">
        <v>0</v>
      </c>
    </row>
    <row r="202" spans="1:2" ht="18" customHeight="1">
      <c r="A202" s="290" t="s">
        <v>1486</v>
      </c>
      <c r="B202" s="289">
        <f>SUM(B203:B213)</f>
        <v>496</v>
      </c>
    </row>
    <row r="203" spans="1:2" ht="18" customHeight="1">
      <c r="A203" s="291" t="s">
        <v>1487</v>
      </c>
      <c r="B203" s="289">
        <v>0</v>
      </c>
    </row>
    <row r="204" spans="1:2" ht="18" customHeight="1">
      <c r="A204" s="291" t="s">
        <v>1488</v>
      </c>
      <c r="B204" s="289">
        <v>17</v>
      </c>
    </row>
    <row r="205" spans="1:2" ht="18" customHeight="1">
      <c r="A205" s="291" t="s">
        <v>1489</v>
      </c>
      <c r="B205" s="289">
        <v>109</v>
      </c>
    </row>
    <row r="206" spans="1:2" ht="18" customHeight="1">
      <c r="A206" s="291" t="s">
        <v>1490</v>
      </c>
      <c r="B206" s="289">
        <v>82</v>
      </c>
    </row>
    <row r="207" spans="1:2" ht="18" customHeight="1">
      <c r="A207" s="291" t="s">
        <v>1491</v>
      </c>
      <c r="B207" s="289">
        <v>0</v>
      </c>
    </row>
    <row r="208" spans="1:2" ht="18" customHeight="1">
      <c r="A208" s="291" t="s">
        <v>1492</v>
      </c>
      <c r="B208" s="289">
        <v>162</v>
      </c>
    </row>
    <row r="209" spans="1:2" ht="18" customHeight="1">
      <c r="A209" s="291" t="s">
        <v>1493</v>
      </c>
      <c r="B209" s="289">
        <v>0</v>
      </c>
    </row>
    <row r="210" spans="1:2" ht="18" customHeight="1">
      <c r="A210" s="291" t="s">
        <v>1494</v>
      </c>
      <c r="B210" s="289">
        <v>0</v>
      </c>
    </row>
    <row r="211" spans="1:2" ht="18" customHeight="1">
      <c r="A211" s="291" t="s">
        <v>1495</v>
      </c>
      <c r="B211" s="289">
        <v>0</v>
      </c>
    </row>
    <row r="212" spans="1:2" ht="18" customHeight="1">
      <c r="A212" s="291" t="s">
        <v>1496</v>
      </c>
      <c r="B212" s="289">
        <v>0</v>
      </c>
    </row>
    <row r="213" spans="1:2" ht="18" customHeight="1">
      <c r="A213" s="291" t="s">
        <v>1497</v>
      </c>
      <c r="B213" s="289">
        <v>126</v>
      </c>
    </row>
    <row r="214" spans="1:2" ht="18" customHeight="1">
      <c r="A214" s="290" t="s">
        <v>1192</v>
      </c>
      <c r="B214" s="289">
        <f>B215</f>
        <v>22603</v>
      </c>
    </row>
    <row r="215" spans="1:2" ht="18" customHeight="1">
      <c r="A215" s="290" t="s">
        <v>1498</v>
      </c>
      <c r="B215" s="289">
        <f>SUM(B216:B230)</f>
        <v>22603</v>
      </c>
    </row>
    <row r="216" spans="1:2" ht="18" customHeight="1">
      <c r="A216" s="291" t="s">
        <v>1499</v>
      </c>
      <c r="B216" s="289">
        <v>0</v>
      </c>
    </row>
    <row r="217" spans="1:2" ht="18" customHeight="1">
      <c r="A217" s="291" t="s">
        <v>1500</v>
      </c>
      <c r="B217" s="289">
        <v>0</v>
      </c>
    </row>
    <row r="218" spans="1:2" ht="18" customHeight="1">
      <c r="A218" s="291" t="s">
        <v>1501</v>
      </c>
      <c r="B218" s="289">
        <v>5868</v>
      </c>
    </row>
    <row r="219" spans="1:2" ht="18" customHeight="1">
      <c r="A219" s="291" t="s">
        <v>1502</v>
      </c>
      <c r="B219" s="289">
        <v>0</v>
      </c>
    </row>
    <row r="220" spans="1:2" ht="18" customHeight="1">
      <c r="A220" s="291" t="s">
        <v>1503</v>
      </c>
      <c r="B220" s="289">
        <v>0</v>
      </c>
    </row>
    <row r="221" spans="1:2" ht="18" customHeight="1">
      <c r="A221" s="291" t="s">
        <v>1504</v>
      </c>
      <c r="B221" s="289">
        <v>0</v>
      </c>
    </row>
    <row r="222" spans="1:2" ht="18" customHeight="1">
      <c r="A222" s="291" t="s">
        <v>1505</v>
      </c>
      <c r="B222" s="289">
        <v>0</v>
      </c>
    </row>
    <row r="223" spans="1:2" ht="18" customHeight="1">
      <c r="A223" s="291" t="s">
        <v>1506</v>
      </c>
      <c r="B223" s="289">
        <v>0</v>
      </c>
    </row>
    <row r="224" spans="1:2" ht="18" customHeight="1">
      <c r="A224" s="291" t="s">
        <v>1507</v>
      </c>
      <c r="B224" s="289">
        <v>0</v>
      </c>
    </row>
    <row r="225" spans="1:2" ht="18" customHeight="1">
      <c r="A225" s="291" t="s">
        <v>1508</v>
      </c>
      <c r="B225" s="289">
        <v>0</v>
      </c>
    </row>
    <row r="226" spans="1:2" ht="18" customHeight="1">
      <c r="A226" s="291" t="s">
        <v>1509</v>
      </c>
      <c r="B226" s="289">
        <v>1915</v>
      </c>
    </row>
    <row r="227" spans="1:2" ht="18" customHeight="1">
      <c r="A227" s="291" t="s">
        <v>1510</v>
      </c>
      <c r="B227" s="289">
        <v>0</v>
      </c>
    </row>
    <row r="228" spans="1:2" ht="18" customHeight="1">
      <c r="A228" s="291" t="s">
        <v>1511</v>
      </c>
      <c r="B228" s="289">
        <v>1557</v>
      </c>
    </row>
    <row r="229" spans="1:2" ht="18" customHeight="1">
      <c r="A229" s="291" t="s">
        <v>1512</v>
      </c>
      <c r="B229" s="289">
        <v>13263</v>
      </c>
    </row>
    <row r="230" spans="1:2" ht="18" customHeight="1">
      <c r="A230" s="291" t="s">
        <v>1513</v>
      </c>
      <c r="B230" s="289">
        <v>0</v>
      </c>
    </row>
    <row r="231" spans="1:2" ht="18" customHeight="1">
      <c r="A231" s="290" t="s">
        <v>1204</v>
      </c>
      <c r="B231" s="289">
        <f>B232</f>
        <v>1</v>
      </c>
    </row>
    <row r="232" spans="1:2" ht="18" customHeight="1">
      <c r="A232" s="290" t="s">
        <v>1514</v>
      </c>
      <c r="B232" s="289">
        <f>SUM(B233:B247)</f>
        <v>1</v>
      </c>
    </row>
    <row r="233" spans="1:2" ht="18" customHeight="1">
      <c r="A233" s="291" t="s">
        <v>1515</v>
      </c>
      <c r="B233" s="289">
        <v>0</v>
      </c>
    </row>
    <row r="234" spans="1:2" ht="18" customHeight="1">
      <c r="A234" s="291" t="s">
        <v>1516</v>
      </c>
      <c r="B234" s="289">
        <v>0</v>
      </c>
    </row>
    <row r="235" spans="1:2" ht="18" customHeight="1">
      <c r="A235" s="291" t="s">
        <v>1517</v>
      </c>
      <c r="B235" s="289">
        <v>0</v>
      </c>
    </row>
    <row r="236" spans="1:2" ht="18" customHeight="1">
      <c r="A236" s="291" t="s">
        <v>1518</v>
      </c>
      <c r="B236" s="289">
        <v>0</v>
      </c>
    </row>
    <row r="237" spans="1:2" ht="18" customHeight="1">
      <c r="A237" s="291" t="s">
        <v>1519</v>
      </c>
      <c r="B237" s="289">
        <v>0</v>
      </c>
    </row>
    <row r="238" spans="1:2" ht="18" customHeight="1">
      <c r="A238" s="291" t="s">
        <v>1520</v>
      </c>
      <c r="B238" s="289">
        <v>0</v>
      </c>
    </row>
    <row r="239" spans="1:2" ht="18" customHeight="1">
      <c r="A239" s="291" t="s">
        <v>1521</v>
      </c>
      <c r="B239" s="289">
        <v>0</v>
      </c>
    </row>
    <row r="240" spans="1:2" ht="18" customHeight="1">
      <c r="A240" s="291" t="s">
        <v>1522</v>
      </c>
      <c r="B240" s="289">
        <v>0</v>
      </c>
    </row>
    <row r="241" spans="1:2" ht="18" customHeight="1">
      <c r="A241" s="291" t="s">
        <v>1523</v>
      </c>
      <c r="B241" s="289">
        <v>0</v>
      </c>
    </row>
    <row r="242" spans="1:2" ht="18" customHeight="1">
      <c r="A242" s="291" t="s">
        <v>1524</v>
      </c>
      <c r="B242" s="289">
        <v>0</v>
      </c>
    </row>
    <row r="243" spans="1:2" ht="18" customHeight="1">
      <c r="A243" s="291" t="s">
        <v>1525</v>
      </c>
      <c r="B243" s="289">
        <v>0</v>
      </c>
    </row>
    <row r="244" spans="1:2" ht="18" customHeight="1">
      <c r="A244" s="291" t="s">
        <v>1526</v>
      </c>
      <c r="B244" s="289">
        <v>0</v>
      </c>
    </row>
    <row r="245" spans="1:2" ht="18" customHeight="1">
      <c r="A245" s="291" t="s">
        <v>1527</v>
      </c>
      <c r="B245" s="289">
        <v>0</v>
      </c>
    </row>
    <row r="246" spans="1:2" ht="18" customHeight="1">
      <c r="A246" s="291" t="s">
        <v>1528</v>
      </c>
      <c r="B246" s="289">
        <v>1</v>
      </c>
    </row>
    <row r="247" spans="1:2" ht="18" customHeight="1">
      <c r="A247" s="291" t="s">
        <v>1529</v>
      </c>
      <c r="B247" s="289">
        <v>0</v>
      </c>
    </row>
    <row r="248" spans="1:2" ht="18" customHeight="1">
      <c r="A248" s="292" t="s">
        <v>1530</v>
      </c>
      <c r="B248" s="289">
        <f>SUM(B249,B262)</f>
        <v>1699</v>
      </c>
    </row>
    <row r="249" spans="1:2" ht="18" customHeight="1">
      <c r="A249" s="292" t="s">
        <v>1531</v>
      </c>
      <c r="B249" s="289">
        <f>SUM(B250:B261)</f>
        <v>0</v>
      </c>
    </row>
    <row r="250" spans="1:2" ht="18" customHeight="1">
      <c r="A250" s="293" t="s">
        <v>1532</v>
      </c>
      <c r="B250" s="289">
        <v>0</v>
      </c>
    </row>
    <row r="251" spans="1:2" ht="18" customHeight="1">
      <c r="A251" s="293" t="s">
        <v>1533</v>
      </c>
      <c r="B251" s="289">
        <v>0</v>
      </c>
    </row>
    <row r="252" spans="1:2" ht="18" customHeight="1">
      <c r="A252" s="293" t="s">
        <v>1534</v>
      </c>
      <c r="B252" s="289">
        <v>0</v>
      </c>
    </row>
    <row r="253" spans="1:2" ht="18" customHeight="1">
      <c r="A253" s="293" t="s">
        <v>1535</v>
      </c>
      <c r="B253" s="289">
        <v>0</v>
      </c>
    </row>
    <row r="254" spans="1:2" ht="18" customHeight="1">
      <c r="A254" s="293" t="s">
        <v>1536</v>
      </c>
      <c r="B254" s="289">
        <v>0</v>
      </c>
    </row>
    <row r="255" spans="1:2" ht="18" customHeight="1">
      <c r="A255" s="293" t="s">
        <v>1537</v>
      </c>
      <c r="B255" s="289">
        <v>0</v>
      </c>
    </row>
    <row r="256" spans="1:2" ht="18" customHeight="1">
      <c r="A256" s="293" t="s">
        <v>1538</v>
      </c>
      <c r="B256" s="289">
        <v>0</v>
      </c>
    </row>
    <row r="257" spans="1:2" ht="18" customHeight="1">
      <c r="A257" s="293" t="s">
        <v>1539</v>
      </c>
      <c r="B257" s="289">
        <v>0</v>
      </c>
    </row>
    <row r="258" spans="1:2" ht="18" customHeight="1">
      <c r="A258" s="293" t="s">
        <v>1540</v>
      </c>
      <c r="B258" s="289">
        <v>0</v>
      </c>
    </row>
    <row r="259" spans="1:2" ht="18" customHeight="1">
      <c r="A259" s="293" t="s">
        <v>1541</v>
      </c>
      <c r="B259" s="289">
        <v>0</v>
      </c>
    </row>
    <row r="260" spans="1:2" ht="18" customHeight="1">
      <c r="A260" s="293" t="s">
        <v>1542</v>
      </c>
      <c r="B260" s="289">
        <v>0</v>
      </c>
    </row>
    <row r="261" spans="1:2" ht="18" customHeight="1">
      <c r="A261" s="293" t="s">
        <v>1543</v>
      </c>
      <c r="B261" s="289">
        <v>0</v>
      </c>
    </row>
    <row r="262" spans="1:2" ht="18" customHeight="1">
      <c r="A262" s="292" t="s">
        <v>1544</v>
      </c>
      <c r="B262" s="289">
        <f>SUM(B263:B268)</f>
        <v>1699</v>
      </c>
    </row>
    <row r="263" spans="1:2" ht="18" customHeight="1">
      <c r="A263" s="293" t="s">
        <v>1000</v>
      </c>
      <c r="B263" s="289">
        <v>0</v>
      </c>
    </row>
    <row r="264" spans="1:2" ht="18" customHeight="1">
      <c r="A264" s="293" t="s">
        <v>1045</v>
      </c>
      <c r="B264" s="289">
        <v>0</v>
      </c>
    </row>
    <row r="265" spans="1:2" ht="18" customHeight="1">
      <c r="A265" s="293" t="s">
        <v>1545</v>
      </c>
      <c r="B265" s="289">
        <v>0</v>
      </c>
    </row>
    <row r="266" spans="1:2" ht="18" customHeight="1">
      <c r="A266" s="293" t="s">
        <v>1546</v>
      </c>
      <c r="B266" s="289">
        <v>0</v>
      </c>
    </row>
    <row r="267" spans="1:2" ht="18" customHeight="1">
      <c r="A267" s="293" t="s">
        <v>1547</v>
      </c>
      <c r="B267" s="289">
        <v>0</v>
      </c>
    </row>
    <row r="268" spans="1:2" ht="18" customHeight="1">
      <c r="A268" s="293" t="s">
        <v>1548</v>
      </c>
      <c r="B268" s="289">
        <v>1699</v>
      </c>
    </row>
  </sheetData>
  <sheetProtection/>
  <mergeCells count="2">
    <mergeCell ref="A1:B1"/>
    <mergeCell ref="A2:B2"/>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J9"/>
  <sheetViews>
    <sheetView zoomScaleSheetLayoutView="100" workbookViewId="0" topLeftCell="A1">
      <selection activeCell="K16" sqref="K16"/>
    </sheetView>
  </sheetViews>
  <sheetFormatPr defaultColWidth="10.00390625" defaultRowHeight="21" customHeight="1"/>
  <cols>
    <col min="1" max="1" width="25.625" style="121" customWidth="1"/>
    <col min="2" max="4" width="12.00390625" style="121" customWidth="1"/>
    <col min="5" max="5" width="10.75390625" style="121" customWidth="1"/>
    <col min="6" max="6" width="25.625" style="121" customWidth="1"/>
    <col min="7" max="9" width="10.25390625" style="121" customWidth="1"/>
    <col min="10" max="10" width="10.375" style="121" customWidth="1"/>
    <col min="11" max="16384" width="10.00390625" style="121" customWidth="1"/>
  </cols>
  <sheetData>
    <row r="1" s="121" customFormat="1" ht="20.25">
      <c r="A1" s="278" t="s">
        <v>1549</v>
      </c>
    </row>
    <row r="2" spans="1:10" s="121" customFormat="1" ht="45" customHeight="1">
      <c r="A2" s="74" t="s">
        <v>1550</v>
      </c>
      <c r="B2" s="74"/>
      <c r="C2" s="74"/>
      <c r="D2" s="74"/>
      <c r="E2" s="74"/>
      <c r="F2" s="74"/>
      <c r="G2" s="74"/>
      <c r="H2" s="74"/>
      <c r="I2" s="74"/>
      <c r="J2" s="74"/>
    </row>
    <row r="3" spans="1:10" s="121" customFormat="1" ht="45" customHeight="1">
      <c r="A3" s="75"/>
      <c r="B3" s="75"/>
      <c r="C3" s="75"/>
      <c r="D3" s="75"/>
      <c r="E3" s="75"/>
      <c r="F3" s="75"/>
      <c r="G3" s="279"/>
      <c r="H3" s="280" t="s">
        <v>1210</v>
      </c>
      <c r="I3" s="281"/>
      <c r="J3" s="281"/>
    </row>
    <row r="4" spans="1:10" s="122" customFormat="1" ht="45" customHeight="1">
      <c r="A4" s="76" t="s">
        <v>3</v>
      </c>
      <c r="B4" s="63" t="s">
        <v>4</v>
      </c>
      <c r="C4" s="63" t="s">
        <v>5</v>
      </c>
      <c r="D4" s="63" t="s">
        <v>6</v>
      </c>
      <c r="E4" s="63" t="s">
        <v>8</v>
      </c>
      <c r="F4" s="76" t="s">
        <v>3</v>
      </c>
      <c r="G4" s="63" t="s">
        <v>4</v>
      </c>
      <c r="H4" s="63" t="s">
        <v>5</v>
      </c>
      <c r="I4" s="63" t="s">
        <v>6</v>
      </c>
      <c r="J4" s="63" t="s">
        <v>8</v>
      </c>
    </row>
    <row r="5" spans="1:10" s="122" customFormat="1" ht="45" customHeight="1">
      <c r="A5" s="76" t="s">
        <v>9</v>
      </c>
      <c r="B5" s="77">
        <f>SUM(B6:B8)</f>
        <v>1000</v>
      </c>
      <c r="C5" s="77">
        <f>SUM(C6:C8)</f>
        <v>1000</v>
      </c>
      <c r="D5" s="64">
        <f>SUM(D6:D8)</f>
        <v>1000</v>
      </c>
      <c r="E5" s="77"/>
      <c r="F5" s="76" t="s">
        <v>10</v>
      </c>
      <c r="G5" s="77">
        <f>SUM(G6:G7)</f>
        <v>1000</v>
      </c>
      <c r="H5" s="77">
        <f>SUM(H6:H7)</f>
        <v>1000</v>
      </c>
      <c r="I5" s="64">
        <f>SUM(I6:I8)</f>
        <v>1000</v>
      </c>
      <c r="J5" s="77"/>
    </row>
    <row r="6" spans="1:10" s="121" customFormat="1" ht="45" customHeight="1">
      <c r="A6" s="78" t="s">
        <v>1551</v>
      </c>
      <c r="B6" s="77"/>
      <c r="C6" s="77"/>
      <c r="D6" s="64"/>
      <c r="E6" s="77"/>
      <c r="F6" s="78" t="s">
        <v>12</v>
      </c>
      <c r="G6" s="77"/>
      <c r="H6" s="77"/>
      <c r="I6" s="64"/>
      <c r="J6" s="77"/>
    </row>
    <row r="7" spans="1:10" s="121" customFormat="1" ht="45" customHeight="1">
      <c r="A7" s="78" t="s">
        <v>13</v>
      </c>
      <c r="B7" s="77">
        <v>1000</v>
      </c>
      <c r="C7" s="77">
        <v>1000</v>
      </c>
      <c r="D7" s="64">
        <v>1000</v>
      </c>
      <c r="E7" s="79">
        <v>1.5</v>
      </c>
      <c r="F7" s="80" t="s">
        <v>1552</v>
      </c>
      <c r="G7" s="77">
        <v>1000</v>
      </c>
      <c r="H7" s="77">
        <v>1000</v>
      </c>
      <c r="I7" s="64">
        <v>1000</v>
      </c>
      <c r="J7" s="79">
        <v>1.5</v>
      </c>
    </row>
    <row r="8" spans="1:10" s="121" customFormat="1" ht="45" customHeight="1">
      <c r="A8" s="80" t="s">
        <v>61</v>
      </c>
      <c r="B8" s="77"/>
      <c r="C8" s="77"/>
      <c r="D8" s="77"/>
      <c r="E8" s="77"/>
      <c r="F8" s="78" t="s">
        <v>1553</v>
      </c>
      <c r="G8" s="81"/>
      <c r="H8" s="81"/>
      <c r="I8" s="81"/>
      <c r="J8" s="77"/>
    </row>
    <row r="9" spans="1:10" s="121" customFormat="1" ht="45" customHeight="1">
      <c r="A9" s="82"/>
      <c r="B9" s="81"/>
      <c r="C9" s="81"/>
      <c r="D9" s="81"/>
      <c r="E9" s="81"/>
      <c r="F9" s="82"/>
      <c r="G9" s="81"/>
      <c r="H9" s="81"/>
      <c r="I9" s="81"/>
      <c r="J9" s="77"/>
    </row>
  </sheetData>
  <sheetProtection/>
  <mergeCells count="2">
    <mergeCell ref="A2:J2"/>
    <mergeCell ref="H3:J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祸害遗千年</cp:lastModifiedBy>
  <dcterms:created xsi:type="dcterms:W3CDTF">2023-02-16T10:24:08Z</dcterms:created>
  <dcterms:modified xsi:type="dcterms:W3CDTF">2023-12-15T09:33:12Z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48B4BE46086D4109A13FB9D395D3DCA4</vt:lpwstr>
  </property>
</Properties>
</file>